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SUMMARY'!$A$4:$P$47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50" i="50" l="1"/>
  <c r="F50" i="50"/>
  <c r="G50" i="50"/>
  <c r="H50" i="50"/>
  <c r="I50" i="50"/>
  <c r="J50" i="50"/>
  <c r="K50" i="50"/>
  <c r="L50" i="50"/>
  <c r="M50" i="50"/>
  <c r="O50" i="50"/>
  <c r="P50" i="50"/>
  <c r="E51" i="50"/>
  <c r="F51" i="50"/>
  <c r="G51" i="50"/>
  <c r="H51" i="50"/>
  <c r="I51" i="50"/>
  <c r="J51" i="50"/>
  <c r="K51" i="50"/>
  <c r="L51" i="50"/>
  <c r="M51" i="50"/>
  <c r="O51" i="50"/>
  <c r="P51" i="50"/>
  <c r="D50" i="50"/>
  <c r="D51" i="50"/>
  <c r="N46" i="50"/>
  <c r="E49" i="50"/>
  <c r="F49" i="50"/>
  <c r="G49" i="50"/>
  <c r="H49" i="50"/>
  <c r="I49" i="50"/>
  <c r="J49" i="50"/>
  <c r="K49" i="50"/>
  <c r="L49" i="50"/>
  <c r="M49" i="50"/>
  <c r="O49" i="50"/>
  <c r="P49" i="50"/>
  <c r="N45" i="50"/>
  <c r="N44" i="50"/>
  <c r="N43" i="50"/>
  <c r="N42" i="50"/>
  <c r="N47" i="50"/>
  <c r="N35" i="50"/>
  <c r="N34" i="50"/>
  <c r="N33" i="50"/>
  <c r="P54" i="50" l="1"/>
  <c r="I54" i="50"/>
  <c r="N51" i="50"/>
  <c r="L54" i="50"/>
  <c r="F54" i="50"/>
  <c r="M54" i="50"/>
  <c r="G54" i="50"/>
  <c r="O54" i="50"/>
  <c r="H54" i="50"/>
  <c r="N50" i="50"/>
  <c r="K54" i="50"/>
  <c r="E54" i="50"/>
  <c r="J54" i="50"/>
  <c r="N39" i="50" l="1"/>
  <c r="N40" i="50"/>
  <c r="N41" i="50"/>
  <c r="N7" i="50"/>
  <c r="N8" i="50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31" i="50"/>
  <c r="N32" i="50"/>
  <c r="N36" i="50"/>
  <c r="N37" i="50"/>
  <c r="N38" i="50"/>
  <c r="D49" i="50" l="1"/>
  <c r="D54" i="50" l="1"/>
  <c r="N6" i="50" l="1"/>
  <c r="N49" i="50" s="1"/>
  <c r="N54" i="50" s="1"/>
</calcChain>
</file>

<file path=xl/sharedStrings.xml><?xml version="1.0" encoding="utf-8"?>
<sst xmlns="http://schemas.openxmlformats.org/spreadsheetml/2006/main" count="156" uniqueCount="67">
  <si>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</si>
  <si>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</si>
  <si>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</si>
  <si>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</si>
  <si>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</si>
  <si>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</si>
  <si>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</si>
  <si>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</si>
  <si>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</si>
  <si>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</si>
  <si>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</si>
  <si>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</si>
  <si>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</si>
  <si>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</si>
  <si>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</si>
  <si>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</si>
  <si>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</si>
  <si>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</si>
  <si>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</si>
  <si>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</si>
  <si>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</si>
  <si>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</si>
  <si>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</si>
  <si>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</si>
  <si>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</si>
  <si>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</si>
  <si>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</si>
  <si>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</si>
  <si>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</si>
  <si>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</si>
  <si>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FORTIES (FL.LT.RAJAN DHALL) - HK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</si>
  <si>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</si>
  <si>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</si>
  <si>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</si>
  <si>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</si>
  <si>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</si>
  <si>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</si>
  <si>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</si>
  <si>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</si>
  <si>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</si>
  <si>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</si>
  <si>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</si>
  <si>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</si>
  <si>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</si>
  <si>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</si>
  <si>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</si>
  <si>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</si>
  <si>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</si>
  <si>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</si>
  <si>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</si>
  <si>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</si>
  <si>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</si>
  <si>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PF CHALLAN SUMMARY FOR THE MONTH OF DEC 2022</t>
  </si>
  <si>
    <t>Accord Hospital, Faridabad</t>
  </si>
  <si>
    <t>Capsave Finance Private Limited - Delhi</t>
  </si>
  <si>
    <t>Delhi Branch (PF)</t>
  </si>
  <si>
    <t>Federal Bank - Delhi</t>
  </si>
  <si>
    <t>Federal Bank - Jaipur</t>
  </si>
  <si>
    <t>Federal Bank - Noida</t>
  </si>
  <si>
    <t>Motherhood Hospital,Noida</t>
  </si>
  <si>
    <t>Noida Power (NPCL)</t>
  </si>
  <si>
    <t>Paras Hospital, Panchkula</t>
  </si>
  <si>
    <t>SLV Security Services Pvt. Ltd. - Vivo Mobile</t>
  </si>
  <si>
    <t>Sourabh Manson Pvt. Ltd (RG Luxury Home)</t>
  </si>
  <si>
    <t>Velnik india Ltd. pali (rajasthan)</t>
  </si>
  <si>
    <t>Hold for UAN Not Available</t>
  </si>
  <si>
    <t>TRRN-'3192301006815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</si>
</sst>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3" fillId="2" borderId="1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6"/>
  <sheetViews>
    <sheetView tabSelected="1" zoomScale="85" zoomScaleNormal="85" workbookViewId="0">
      <pane ySplit="4" topLeftCell="A5" activePane="bottomLeft" state="frozen"/>
      <selection pane="bottomLeft" activeCell="E61" sqref="E61"/>
    </sheetView>
  </sheetViews>
  <sheetFormatPr defaultColWidth="8.7109375" defaultRowHeight="15" x14ac:dyDescent="0.3"/>
  <cols>
    <col min="1" max="1" width="15.140625" style="11" customWidth="1"/>
    <col min="2" max="2" width="38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425781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1.42578125" style="4" bestFit="1" customWidth="1"/>
    <col min="12" max="12" width="8.28515625" style="1" bestFit="1" customWidth="1"/>
    <col min="13" max="13" width="7.28515625" style="7" bestFit="1" customWidth="1"/>
    <col min="14" max="14" width="11.28515625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9"/>
    </row>
    <row r="2" spans="1:16" x14ac:dyDescent="0.3">
      <c r="A2" s="33" t="s">
        <v>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9"/>
    </row>
    <row r="3" spans="1:16" ht="13.5" customHeight="1" x14ac:dyDescent="0.3">
      <c r="A3" s="38" t="s">
        <v>26</v>
      </c>
      <c r="B3" s="31" t="s">
        <v>0</v>
      </c>
      <c r="C3" s="37" t="s">
        <v>1</v>
      </c>
      <c r="D3" s="34" t="s">
        <v>19</v>
      </c>
      <c r="E3" s="16"/>
      <c r="F3" s="34" t="s">
        <v>2</v>
      </c>
      <c r="G3" s="31" t="s">
        <v>3</v>
      </c>
      <c r="H3" s="36" t="s">
        <v>4</v>
      </c>
      <c r="I3" s="36"/>
      <c r="J3" s="17" t="s">
        <v>5</v>
      </c>
      <c r="K3" s="18" t="s">
        <v>6</v>
      </c>
      <c r="L3" s="18" t="s">
        <v>7</v>
      </c>
      <c r="M3" s="17" t="s">
        <v>8</v>
      </c>
      <c r="N3" s="35" t="s">
        <v>9</v>
      </c>
      <c r="O3" s="34" t="s">
        <v>10</v>
      </c>
      <c r="P3" s="34" t="s">
        <v>17</v>
      </c>
    </row>
    <row r="4" spans="1:16" ht="40.5" customHeight="1" x14ac:dyDescent="0.3">
      <c r="A4" s="39"/>
      <c r="B4" s="31"/>
      <c r="C4" s="37"/>
      <c r="D4" s="34"/>
      <c r="E4" s="13" t="s">
        <v>20</v>
      </c>
      <c r="F4" s="34"/>
      <c r="G4" s="31"/>
      <c r="H4" s="14" t="s">
        <v>11</v>
      </c>
      <c r="I4" s="14" t="s">
        <v>12</v>
      </c>
      <c r="J4" s="12" t="s">
        <v>23</v>
      </c>
      <c r="K4" s="14" t="s">
        <v>13</v>
      </c>
      <c r="L4" s="5" t="s">
        <v>14</v>
      </c>
      <c r="M4" s="12" t="s">
        <v>15</v>
      </c>
      <c r="N4" s="35"/>
      <c r="O4" s="34"/>
      <c r="P4" s="34"/>
    </row>
    <row r="5" spans="1:16" ht="12.6" hidden="1" customHeight="1" x14ac:dyDescent="0.3">
      <c r="A5" s="40" t="s">
        <v>66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hidden="1" x14ac:dyDescent="0.3">
      <c r="A6" s="19" t="s">
        <v>24</v>
      </c>
      <c r="B6" s="2" t="s">
        <v>53</v>
      </c>
      <c r="C6" s="10" t="s">
        <v>16</v>
      </c>
      <c r="D6" s="21">
        <v>84</v>
      </c>
      <c r="E6" s="21">
        <v>1174869.3700000006</v>
      </c>
      <c r="F6" s="21">
        <v>84</v>
      </c>
      <c r="G6" s="21">
        <v>819578</v>
      </c>
      <c r="H6" s="21">
        <v>30100</v>
      </c>
      <c r="I6" s="21">
        <v>98370</v>
      </c>
      <c r="J6" s="22">
        <v>4090</v>
      </c>
      <c r="K6" s="21">
        <v>68270</v>
      </c>
      <c r="L6" s="21">
        <v>4090</v>
      </c>
      <c r="M6" s="22">
        <v>0</v>
      </c>
      <c r="N6" s="22">
        <f>SUM(H6:M6)</f>
        <v>204920</v>
      </c>
      <c r="O6" s="21">
        <v>819578</v>
      </c>
      <c r="P6" s="21">
        <v>819578</v>
      </c>
    </row>
    <row r="7" spans="1:16" hidden="1" x14ac:dyDescent="0.3">
      <c r="A7" s="19" t="s">
        <v>24</v>
      </c>
      <c r="B7" s="2" t="s">
        <v>50</v>
      </c>
      <c r="C7" s="10" t="s">
        <v>16</v>
      </c>
      <c r="D7" s="21">
        <v>100</v>
      </c>
      <c r="E7" s="21">
        <v>1162029.57</v>
      </c>
      <c r="F7" s="21">
        <v>100</v>
      </c>
      <c r="G7" s="21">
        <v>705590</v>
      </c>
      <c r="H7" s="21">
        <v>25902</v>
      </c>
      <c r="I7" s="21">
        <v>84675</v>
      </c>
      <c r="J7" s="22">
        <v>3519</v>
      </c>
      <c r="K7" s="21">
        <v>58773</v>
      </c>
      <c r="L7" s="21">
        <v>3519</v>
      </c>
      <c r="M7" s="22">
        <v>0</v>
      </c>
      <c r="N7" s="22">
        <f t="shared" ref="N7:N47" si="0">SUM(H7:M7)</f>
        <v>176388</v>
      </c>
      <c r="O7" s="21">
        <v>705590</v>
      </c>
      <c r="P7" s="21">
        <v>705590</v>
      </c>
    </row>
    <row r="8" spans="1:16" hidden="1" x14ac:dyDescent="0.3">
      <c r="A8" s="19" t="s">
        <v>24</v>
      </c>
      <c r="B8" s="2" t="s">
        <v>46</v>
      </c>
      <c r="C8" s="10" t="s">
        <v>16</v>
      </c>
      <c r="D8" s="21">
        <v>1</v>
      </c>
      <c r="E8" s="21">
        <v>20530</v>
      </c>
      <c r="F8" s="21">
        <v>1</v>
      </c>
      <c r="G8" s="21">
        <v>15000</v>
      </c>
      <c r="H8" s="21">
        <v>550</v>
      </c>
      <c r="I8" s="21">
        <v>1800</v>
      </c>
      <c r="J8" s="22">
        <v>75</v>
      </c>
      <c r="K8" s="21">
        <v>1250</v>
      </c>
      <c r="L8" s="21">
        <v>75</v>
      </c>
      <c r="M8" s="22">
        <v>0</v>
      </c>
      <c r="N8" s="22">
        <f t="shared" si="0"/>
        <v>3750</v>
      </c>
      <c r="O8" s="21">
        <v>15000</v>
      </c>
      <c r="P8" s="21">
        <v>15000</v>
      </c>
    </row>
    <row r="9" spans="1:16" hidden="1" x14ac:dyDescent="0.3">
      <c r="A9" s="19" t="s">
        <v>24</v>
      </c>
      <c r="B9" s="2" t="s">
        <v>54</v>
      </c>
      <c r="C9" s="10" t="s">
        <v>16</v>
      </c>
      <c r="D9" s="21">
        <v>1</v>
      </c>
      <c r="E9" s="21">
        <v>18886.650000000001</v>
      </c>
      <c r="F9" s="21">
        <v>1</v>
      </c>
      <c r="G9" s="21">
        <v>15000</v>
      </c>
      <c r="H9" s="21">
        <v>550</v>
      </c>
      <c r="I9" s="21">
        <v>1800</v>
      </c>
      <c r="J9" s="22">
        <v>75</v>
      </c>
      <c r="K9" s="21">
        <v>1250</v>
      </c>
      <c r="L9" s="21">
        <v>75</v>
      </c>
      <c r="M9" s="22">
        <v>0</v>
      </c>
      <c r="N9" s="22">
        <f t="shared" si="0"/>
        <v>3750</v>
      </c>
      <c r="O9" s="21">
        <v>15000</v>
      </c>
      <c r="P9" s="21">
        <v>15000</v>
      </c>
    </row>
    <row r="10" spans="1:16" hidden="1" x14ac:dyDescent="0.3">
      <c r="A10" s="19" t="s">
        <v>24</v>
      </c>
      <c r="B10" s="2" t="s">
        <v>28</v>
      </c>
      <c r="C10" s="10" t="s">
        <v>16</v>
      </c>
      <c r="D10" s="21">
        <v>44</v>
      </c>
      <c r="E10" s="21">
        <v>539114.56000000029</v>
      </c>
      <c r="F10" s="21">
        <v>44</v>
      </c>
      <c r="G10" s="21">
        <v>447624</v>
      </c>
      <c r="H10" s="21">
        <v>16434</v>
      </c>
      <c r="I10" s="21">
        <v>53718</v>
      </c>
      <c r="J10" s="22">
        <v>2247</v>
      </c>
      <c r="K10" s="21">
        <v>37284</v>
      </c>
      <c r="L10" s="21">
        <v>2247</v>
      </c>
      <c r="M10" s="22">
        <v>0</v>
      </c>
      <c r="N10" s="22">
        <f t="shared" si="0"/>
        <v>111930</v>
      </c>
      <c r="O10" s="21">
        <v>447624</v>
      </c>
      <c r="P10" s="21">
        <v>447624</v>
      </c>
    </row>
    <row r="11" spans="1:16" hidden="1" x14ac:dyDescent="0.3">
      <c r="A11" s="19" t="s">
        <v>24</v>
      </c>
      <c r="B11" s="2" t="s">
        <v>36</v>
      </c>
      <c r="C11" s="10" t="s">
        <v>16</v>
      </c>
      <c r="D11" s="21">
        <v>4</v>
      </c>
      <c r="E11" s="21">
        <v>169260</v>
      </c>
      <c r="F11" s="21">
        <v>4</v>
      </c>
      <c r="G11" s="21">
        <v>60000</v>
      </c>
      <c r="H11" s="21">
        <v>2200</v>
      </c>
      <c r="I11" s="21">
        <v>7200</v>
      </c>
      <c r="J11" s="22">
        <v>300</v>
      </c>
      <c r="K11" s="21">
        <v>5000</v>
      </c>
      <c r="L11" s="21">
        <v>300</v>
      </c>
      <c r="M11" s="22">
        <v>0</v>
      </c>
      <c r="N11" s="22">
        <f t="shared" si="0"/>
        <v>15000</v>
      </c>
      <c r="O11" s="21">
        <v>60000</v>
      </c>
      <c r="P11" s="21">
        <v>60000</v>
      </c>
    </row>
    <row r="12" spans="1:16" hidden="1" x14ac:dyDescent="0.3">
      <c r="A12" s="19" t="s">
        <v>24</v>
      </c>
      <c r="B12" s="2" t="s">
        <v>55</v>
      </c>
      <c r="C12" s="10" t="s">
        <v>16</v>
      </c>
      <c r="D12" s="21">
        <v>1</v>
      </c>
      <c r="E12" s="21">
        <v>134940</v>
      </c>
      <c r="F12" s="21">
        <v>1</v>
      </c>
      <c r="G12" s="21">
        <v>52431</v>
      </c>
      <c r="H12" s="21">
        <v>550</v>
      </c>
      <c r="I12" s="21">
        <v>6292</v>
      </c>
      <c r="J12" s="22">
        <v>262</v>
      </c>
      <c r="K12" s="21">
        <v>1250</v>
      </c>
      <c r="L12" s="21">
        <v>75</v>
      </c>
      <c r="M12" s="22">
        <v>0</v>
      </c>
      <c r="N12" s="22">
        <f t="shared" si="0"/>
        <v>8429</v>
      </c>
      <c r="O12" s="21">
        <v>15000</v>
      </c>
      <c r="P12" s="21">
        <v>15000</v>
      </c>
    </row>
    <row r="13" spans="1:16" hidden="1" x14ac:dyDescent="0.3">
      <c r="A13" s="19" t="s">
        <v>24</v>
      </c>
      <c r="B13" s="2" t="s">
        <v>55</v>
      </c>
      <c r="C13" s="10" t="s">
        <v>16</v>
      </c>
      <c r="D13" s="21">
        <v>2</v>
      </c>
      <c r="E13" s="21">
        <v>159720</v>
      </c>
      <c r="F13" s="21">
        <v>2</v>
      </c>
      <c r="G13" s="21">
        <v>59357</v>
      </c>
      <c r="H13" s="21">
        <v>1100</v>
      </c>
      <c r="I13" s="21">
        <v>7123</v>
      </c>
      <c r="J13" s="22">
        <v>297</v>
      </c>
      <c r="K13" s="21">
        <v>2500</v>
      </c>
      <c r="L13" s="21">
        <v>150</v>
      </c>
      <c r="M13" s="22">
        <v>0</v>
      </c>
      <c r="N13" s="22">
        <f t="shared" si="0"/>
        <v>11170</v>
      </c>
      <c r="O13" s="21">
        <v>30000</v>
      </c>
      <c r="P13" s="21">
        <v>30000</v>
      </c>
    </row>
    <row r="14" spans="1:16" hidden="1" x14ac:dyDescent="0.3">
      <c r="A14" s="19" t="s">
        <v>24</v>
      </c>
      <c r="B14" s="2" t="s">
        <v>42</v>
      </c>
      <c r="C14" s="10" t="s">
        <v>16</v>
      </c>
      <c r="D14" s="21">
        <v>6</v>
      </c>
      <c r="E14" s="21">
        <v>53301.180000000008</v>
      </c>
      <c r="F14" s="21">
        <v>6</v>
      </c>
      <c r="G14" s="21">
        <v>48679</v>
      </c>
      <c r="H14" s="21">
        <v>1790</v>
      </c>
      <c r="I14" s="21">
        <v>5844</v>
      </c>
      <c r="J14" s="22">
        <v>242</v>
      </c>
      <c r="K14" s="21">
        <v>4054</v>
      </c>
      <c r="L14" s="21">
        <v>242</v>
      </c>
      <c r="M14" s="22">
        <v>0</v>
      </c>
      <c r="N14" s="22">
        <f t="shared" si="0"/>
        <v>12172</v>
      </c>
      <c r="O14" s="21">
        <v>48679</v>
      </c>
      <c r="P14" s="21">
        <v>48679</v>
      </c>
    </row>
    <row r="15" spans="1:16" hidden="1" x14ac:dyDescent="0.3">
      <c r="A15" s="19" t="s">
        <v>24</v>
      </c>
      <c r="B15" s="2" t="s">
        <v>56</v>
      </c>
      <c r="C15" s="10" t="s">
        <v>16</v>
      </c>
      <c r="D15" s="21">
        <v>4</v>
      </c>
      <c r="E15" s="21">
        <v>63305.200000000012</v>
      </c>
      <c r="F15" s="21">
        <v>4</v>
      </c>
      <c r="G15" s="21">
        <v>37042</v>
      </c>
      <c r="H15" s="21">
        <v>1360</v>
      </c>
      <c r="I15" s="21">
        <v>4446</v>
      </c>
      <c r="J15" s="22">
        <v>186</v>
      </c>
      <c r="K15" s="21">
        <v>3086</v>
      </c>
      <c r="L15" s="21">
        <v>186</v>
      </c>
      <c r="M15" s="22">
        <v>0</v>
      </c>
      <c r="N15" s="22">
        <f t="shared" si="0"/>
        <v>9264</v>
      </c>
      <c r="O15" s="21">
        <v>37042</v>
      </c>
      <c r="P15" s="21">
        <v>37042</v>
      </c>
    </row>
    <row r="16" spans="1:16" hidden="1" x14ac:dyDescent="0.3">
      <c r="A16" s="19" t="s">
        <v>24</v>
      </c>
      <c r="B16" s="2" t="s">
        <v>57</v>
      </c>
      <c r="C16" s="10" t="s">
        <v>16</v>
      </c>
      <c r="D16" s="21">
        <v>2</v>
      </c>
      <c r="E16" s="21">
        <v>23918.95</v>
      </c>
      <c r="F16" s="21">
        <v>2</v>
      </c>
      <c r="G16" s="21">
        <v>17086</v>
      </c>
      <c r="H16" s="21">
        <v>628</v>
      </c>
      <c r="I16" s="21">
        <v>2051</v>
      </c>
      <c r="J16" s="22">
        <v>85</v>
      </c>
      <c r="K16" s="21">
        <v>1423</v>
      </c>
      <c r="L16" s="21">
        <v>85</v>
      </c>
      <c r="M16" s="22">
        <v>0</v>
      </c>
      <c r="N16" s="22">
        <f t="shared" si="0"/>
        <v>4272</v>
      </c>
      <c r="O16" s="21">
        <v>17086</v>
      </c>
      <c r="P16" s="21">
        <v>17086</v>
      </c>
    </row>
    <row r="17" spans="1:16" hidden="1" x14ac:dyDescent="0.3">
      <c r="A17" s="19" t="s">
        <v>24</v>
      </c>
      <c r="B17" s="2" t="s">
        <v>58</v>
      </c>
      <c r="C17" s="10" t="s">
        <v>16</v>
      </c>
      <c r="D17" s="21">
        <v>2</v>
      </c>
      <c r="E17" s="21">
        <v>28688.28</v>
      </c>
      <c r="F17" s="21">
        <v>2</v>
      </c>
      <c r="G17" s="21">
        <v>22539</v>
      </c>
      <c r="H17" s="21">
        <v>827</v>
      </c>
      <c r="I17" s="21">
        <v>2705</v>
      </c>
      <c r="J17" s="22">
        <v>113</v>
      </c>
      <c r="K17" s="21">
        <v>1878</v>
      </c>
      <c r="L17" s="21">
        <v>113</v>
      </c>
      <c r="M17" s="22">
        <v>0</v>
      </c>
      <c r="N17" s="22">
        <f t="shared" si="0"/>
        <v>5636</v>
      </c>
      <c r="O17" s="21">
        <v>22539</v>
      </c>
      <c r="P17" s="21">
        <v>22539</v>
      </c>
    </row>
    <row r="18" spans="1:16" x14ac:dyDescent="0.3">
      <c r="A18" s="19" t="s">
        <v>24</v>
      </c>
      <c r="B18" s="2" t="s">
        <v>44</v>
      </c>
      <c r="C18" s="10" t="s">
        <v>16</v>
      </c>
      <c r="D18" s="21">
        <v>6</v>
      </c>
      <c r="E18" s="21">
        <v>138331.94</v>
      </c>
      <c r="F18" s="21">
        <v>6</v>
      </c>
      <c r="G18" s="21">
        <v>90000</v>
      </c>
      <c r="H18" s="21">
        <v>3300</v>
      </c>
      <c r="I18" s="21">
        <v>10800</v>
      </c>
      <c r="J18" s="22">
        <v>450</v>
      </c>
      <c r="K18" s="21">
        <v>7500</v>
      </c>
      <c r="L18" s="21">
        <v>450</v>
      </c>
      <c r="M18" s="22">
        <v>0</v>
      </c>
      <c r="N18" s="22">
        <f t="shared" si="0"/>
        <v>22500</v>
      </c>
      <c r="O18" s="21">
        <v>90000</v>
      </c>
      <c r="P18" s="21">
        <v>90000</v>
      </c>
    </row>
    <row r="19" spans="1:16" hidden="1" x14ac:dyDescent="0.3">
      <c r="A19" s="19" t="s">
        <v>24</v>
      </c>
      <c r="B19" s="2" t="s">
        <v>29</v>
      </c>
      <c r="C19" s="10" t="s">
        <v>16</v>
      </c>
      <c r="D19" s="21">
        <v>129</v>
      </c>
      <c r="E19" s="21">
        <v>2243497.7200000025</v>
      </c>
      <c r="F19" s="21">
        <v>129</v>
      </c>
      <c r="G19" s="21">
        <v>1923108</v>
      </c>
      <c r="H19" s="21">
        <v>84571</v>
      </c>
      <c r="I19" s="21">
        <v>230769</v>
      </c>
      <c r="J19" s="22">
        <v>9619</v>
      </c>
      <c r="K19" s="21">
        <v>146198</v>
      </c>
      <c r="L19" s="21">
        <v>8772</v>
      </c>
      <c r="M19" s="22">
        <v>0</v>
      </c>
      <c r="N19" s="22">
        <f t="shared" si="0"/>
        <v>479929</v>
      </c>
      <c r="O19" s="21">
        <v>1754518</v>
      </c>
      <c r="P19" s="21">
        <v>1754518</v>
      </c>
    </row>
    <row r="20" spans="1:16" x14ac:dyDescent="0.3">
      <c r="A20" s="19" t="s">
        <v>24</v>
      </c>
      <c r="B20" s="2" t="s">
        <v>30</v>
      </c>
      <c r="C20" s="10" t="s">
        <v>16</v>
      </c>
      <c r="D20" s="21">
        <v>70</v>
      </c>
      <c r="E20" s="21">
        <v>1266117.1000000008</v>
      </c>
      <c r="F20" s="21">
        <v>70</v>
      </c>
      <c r="G20" s="21">
        <v>1085305</v>
      </c>
      <c r="H20" s="21">
        <v>45093</v>
      </c>
      <c r="I20" s="21">
        <v>130235</v>
      </c>
      <c r="J20" s="22">
        <v>5423</v>
      </c>
      <c r="K20" s="21">
        <v>85142</v>
      </c>
      <c r="L20" s="21">
        <v>5107</v>
      </c>
      <c r="M20" s="22">
        <v>0</v>
      </c>
      <c r="N20" s="22">
        <f t="shared" si="0"/>
        <v>271000</v>
      </c>
      <c r="O20" s="21">
        <v>1021797</v>
      </c>
      <c r="P20" s="21">
        <v>1021797</v>
      </c>
    </row>
    <row r="21" spans="1:16" hidden="1" x14ac:dyDescent="0.3">
      <c r="A21" s="19" t="s">
        <v>24</v>
      </c>
      <c r="B21" s="2" t="s">
        <v>31</v>
      </c>
      <c r="C21" s="10" t="s">
        <v>16</v>
      </c>
      <c r="D21" s="21">
        <v>156</v>
      </c>
      <c r="E21" s="21">
        <v>1742626.2799999989</v>
      </c>
      <c r="F21" s="21">
        <v>156</v>
      </c>
      <c r="G21" s="21">
        <v>1456944</v>
      </c>
      <c r="H21" s="21">
        <v>53454</v>
      </c>
      <c r="I21" s="21">
        <v>174805</v>
      </c>
      <c r="J21" s="22">
        <v>7277</v>
      </c>
      <c r="K21" s="21">
        <v>121351</v>
      </c>
      <c r="L21" s="21">
        <v>7277</v>
      </c>
      <c r="M21" s="22">
        <v>0</v>
      </c>
      <c r="N21" s="22">
        <f t="shared" si="0"/>
        <v>364164</v>
      </c>
      <c r="O21" s="21">
        <v>1456944</v>
      </c>
      <c r="P21" s="21">
        <v>1456944</v>
      </c>
    </row>
    <row r="22" spans="1:16" hidden="1" x14ac:dyDescent="0.3">
      <c r="A22" s="19" t="s">
        <v>24</v>
      </c>
      <c r="B22" s="2" t="s">
        <v>40</v>
      </c>
      <c r="C22" s="10" t="s">
        <v>16</v>
      </c>
      <c r="D22" s="21">
        <v>183</v>
      </c>
      <c r="E22" s="21">
        <v>2020318.07</v>
      </c>
      <c r="F22" s="21">
        <v>183</v>
      </c>
      <c r="G22" s="21">
        <v>1696847</v>
      </c>
      <c r="H22" s="21">
        <v>62201</v>
      </c>
      <c r="I22" s="21">
        <v>203602</v>
      </c>
      <c r="J22" s="22">
        <v>8525</v>
      </c>
      <c r="K22" s="21">
        <v>141401</v>
      </c>
      <c r="L22" s="21">
        <v>8525</v>
      </c>
      <c r="M22" s="22">
        <v>0</v>
      </c>
      <c r="N22" s="22">
        <f t="shared" si="0"/>
        <v>424254</v>
      </c>
      <c r="O22" s="21">
        <v>1696847</v>
      </c>
      <c r="P22" s="21">
        <v>1696847</v>
      </c>
    </row>
    <row r="23" spans="1:16" hidden="1" x14ac:dyDescent="0.3">
      <c r="A23" s="19" t="s">
        <v>24</v>
      </c>
      <c r="B23" s="2" t="s">
        <v>32</v>
      </c>
      <c r="C23" s="10" t="s">
        <v>16</v>
      </c>
      <c r="D23" s="21">
        <v>22</v>
      </c>
      <c r="E23" s="21">
        <v>213089.72000000003</v>
      </c>
      <c r="F23" s="21">
        <v>22</v>
      </c>
      <c r="G23" s="21">
        <v>175425</v>
      </c>
      <c r="H23" s="21">
        <v>6438</v>
      </c>
      <c r="I23" s="21">
        <v>21049</v>
      </c>
      <c r="J23" s="22">
        <v>877</v>
      </c>
      <c r="K23" s="21">
        <v>14611</v>
      </c>
      <c r="L23" s="21">
        <v>877</v>
      </c>
      <c r="M23" s="22">
        <v>0</v>
      </c>
      <c r="N23" s="22">
        <f t="shared" si="0"/>
        <v>43852</v>
      </c>
      <c r="O23" s="21">
        <v>175425</v>
      </c>
      <c r="P23" s="21">
        <v>175425</v>
      </c>
    </row>
    <row r="24" spans="1:16" hidden="1" x14ac:dyDescent="0.3">
      <c r="A24" s="19" t="s">
        <v>24</v>
      </c>
      <c r="B24" s="2" t="s">
        <v>33</v>
      </c>
      <c r="C24" s="10" t="s">
        <v>16</v>
      </c>
      <c r="D24" s="21">
        <v>2</v>
      </c>
      <c r="E24" s="21">
        <v>21837.52</v>
      </c>
      <c r="F24" s="21">
        <v>2</v>
      </c>
      <c r="G24" s="21">
        <v>20486</v>
      </c>
      <c r="H24" s="21">
        <v>752</v>
      </c>
      <c r="I24" s="21">
        <v>2458</v>
      </c>
      <c r="J24" s="22">
        <v>102</v>
      </c>
      <c r="K24" s="21">
        <v>1706</v>
      </c>
      <c r="L24" s="21">
        <v>102</v>
      </c>
      <c r="M24" s="22">
        <v>0</v>
      </c>
      <c r="N24" s="22">
        <f t="shared" si="0"/>
        <v>5120</v>
      </c>
      <c r="O24" s="21">
        <v>20486</v>
      </c>
      <c r="P24" s="21">
        <v>20486</v>
      </c>
    </row>
    <row r="25" spans="1:16" hidden="1" x14ac:dyDescent="0.3">
      <c r="A25" s="19" t="s">
        <v>24</v>
      </c>
      <c r="B25" s="2" t="s">
        <v>59</v>
      </c>
      <c r="C25" s="10" t="s">
        <v>16</v>
      </c>
      <c r="D25" s="21">
        <v>36</v>
      </c>
      <c r="E25" s="21">
        <v>375544.45</v>
      </c>
      <c r="F25" s="21">
        <v>36</v>
      </c>
      <c r="G25" s="21">
        <v>265798</v>
      </c>
      <c r="H25" s="21">
        <v>9761</v>
      </c>
      <c r="I25" s="21">
        <v>31901</v>
      </c>
      <c r="J25" s="22">
        <v>1327</v>
      </c>
      <c r="K25" s="21">
        <v>22140</v>
      </c>
      <c r="L25" s="21">
        <v>1327</v>
      </c>
      <c r="M25" s="22">
        <v>0</v>
      </c>
      <c r="N25" s="22">
        <f t="shared" si="0"/>
        <v>66456</v>
      </c>
      <c r="O25" s="21">
        <v>265798</v>
      </c>
      <c r="P25" s="21">
        <v>265798</v>
      </c>
    </row>
    <row r="26" spans="1:16" hidden="1" x14ac:dyDescent="0.3">
      <c r="A26" s="19" t="s">
        <v>24</v>
      </c>
      <c r="B26" s="2" t="s">
        <v>48</v>
      </c>
      <c r="C26" s="10" t="s">
        <v>16</v>
      </c>
      <c r="D26" s="21">
        <v>26</v>
      </c>
      <c r="E26" s="21">
        <v>390672.05999999994</v>
      </c>
      <c r="F26" s="21">
        <v>26</v>
      </c>
      <c r="G26" s="21">
        <v>292998</v>
      </c>
      <c r="H26" s="21">
        <v>10751</v>
      </c>
      <c r="I26" s="21">
        <v>35159</v>
      </c>
      <c r="J26" s="22">
        <v>1465</v>
      </c>
      <c r="K26" s="21">
        <v>24408</v>
      </c>
      <c r="L26" s="21">
        <v>1465</v>
      </c>
      <c r="M26" s="22">
        <v>0</v>
      </c>
      <c r="N26" s="22">
        <f t="shared" si="0"/>
        <v>73248</v>
      </c>
      <c r="O26" s="21">
        <v>292998</v>
      </c>
      <c r="P26" s="21">
        <v>292998</v>
      </c>
    </row>
    <row r="27" spans="1:16" hidden="1" x14ac:dyDescent="0.3">
      <c r="A27" s="19" t="s">
        <v>24</v>
      </c>
      <c r="B27" s="2" t="s">
        <v>60</v>
      </c>
      <c r="C27" s="10" t="s">
        <v>16</v>
      </c>
      <c r="D27" s="21">
        <v>14</v>
      </c>
      <c r="E27" s="21">
        <v>175728.61000000002</v>
      </c>
      <c r="F27" s="21">
        <v>14</v>
      </c>
      <c r="G27" s="21">
        <v>128876</v>
      </c>
      <c r="H27" s="21">
        <v>4728</v>
      </c>
      <c r="I27" s="21">
        <v>15464</v>
      </c>
      <c r="J27" s="22">
        <v>646</v>
      </c>
      <c r="K27" s="21">
        <v>10736</v>
      </c>
      <c r="L27" s="21">
        <v>646</v>
      </c>
      <c r="M27" s="22">
        <v>0</v>
      </c>
      <c r="N27" s="22">
        <f t="shared" si="0"/>
        <v>32220</v>
      </c>
      <c r="O27" s="21">
        <v>128876</v>
      </c>
      <c r="P27" s="21">
        <v>128876</v>
      </c>
    </row>
    <row r="28" spans="1:16" hidden="1" x14ac:dyDescent="0.3">
      <c r="A28" s="19" t="s">
        <v>24</v>
      </c>
      <c r="B28" s="2" t="s">
        <v>51</v>
      </c>
      <c r="C28" s="10" t="s">
        <v>16</v>
      </c>
      <c r="D28" s="21">
        <v>12</v>
      </c>
      <c r="E28" s="21">
        <v>333629.36000000004</v>
      </c>
      <c r="F28" s="21">
        <v>12</v>
      </c>
      <c r="G28" s="21">
        <v>180000</v>
      </c>
      <c r="H28" s="21">
        <v>6600</v>
      </c>
      <c r="I28" s="21">
        <v>21600</v>
      </c>
      <c r="J28" s="22">
        <v>900</v>
      </c>
      <c r="K28" s="21">
        <v>15000</v>
      </c>
      <c r="L28" s="21">
        <v>900</v>
      </c>
      <c r="M28" s="22">
        <v>0</v>
      </c>
      <c r="N28" s="22">
        <f t="shared" si="0"/>
        <v>45000</v>
      </c>
      <c r="O28" s="21">
        <v>180000</v>
      </c>
      <c r="P28" s="21">
        <v>180000</v>
      </c>
    </row>
    <row r="29" spans="1:16" hidden="1" x14ac:dyDescent="0.3">
      <c r="A29" s="19" t="s">
        <v>24</v>
      </c>
      <c r="B29" s="2" t="s">
        <v>41</v>
      </c>
      <c r="C29" s="10" t="s">
        <v>16</v>
      </c>
      <c r="D29" s="21">
        <v>73</v>
      </c>
      <c r="E29" s="21">
        <v>998973.57999999891</v>
      </c>
      <c r="F29" s="21">
        <v>73</v>
      </c>
      <c r="G29" s="21">
        <v>710755</v>
      </c>
      <c r="H29" s="21">
        <v>26051</v>
      </c>
      <c r="I29" s="21">
        <v>85273</v>
      </c>
      <c r="J29" s="22">
        <v>3551</v>
      </c>
      <c r="K29" s="21">
        <v>59222</v>
      </c>
      <c r="L29" s="21">
        <v>3551</v>
      </c>
      <c r="M29" s="22">
        <v>0</v>
      </c>
      <c r="N29" s="22">
        <f t="shared" si="0"/>
        <v>177648</v>
      </c>
      <c r="O29" s="21">
        <v>710755</v>
      </c>
      <c r="P29" s="21">
        <v>710755</v>
      </c>
    </row>
    <row r="30" spans="1:16" hidden="1" x14ac:dyDescent="0.3">
      <c r="A30" s="19" t="s">
        <v>24</v>
      </c>
      <c r="B30" s="2" t="s">
        <v>61</v>
      </c>
      <c r="C30" s="10" t="s">
        <v>16</v>
      </c>
      <c r="D30" s="21">
        <v>56</v>
      </c>
      <c r="E30" s="21">
        <v>763859.66000000038</v>
      </c>
      <c r="F30" s="21">
        <v>56</v>
      </c>
      <c r="G30" s="21">
        <v>493050</v>
      </c>
      <c r="H30" s="21">
        <v>18098</v>
      </c>
      <c r="I30" s="21">
        <v>59162</v>
      </c>
      <c r="J30" s="22">
        <v>2458</v>
      </c>
      <c r="K30" s="21">
        <v>41064</v>
      </c>
      <c r="L30" s="21">
        <v>2458</v>
      </c>
      <c r="M30" s="22">
        <v>0</v>
      </c>
      <c r="N30" s="22">
        <f t="shared" si="0"/>
        <v>123240</v>
      </c>
      <c r="O30" s="21">
        <v>493050</v>
      </c>
      <c r="P30" s="21">
        <v>493050</v>
      </c>
    </row>
    <row r="31" spans="1:16" hidden="1" x14ac:dyDescent="0.3">
      <c r="A31" s="19" t="s">
        <v>24</v>
      </c>
      <c r="B31" s="2" t="s">
        <v>34</v>
      </c>
      <c r="C31" s="10" t="s">
        <v>16</v>
      </c>
      <c r="D31" s="21">
        <v>8</v>
      </c>
      <c r="E31" s="21">
        <v>184195.93999999997</v>
      </c>
      <c r="F31" s="21">
        <v>8</v>
      </c>
      <c r="G31" s="21">
        <v>105532</v>
      </c>
      <c r="H31" s="21">
        <v>3870</v>
      </c>
      <c r="I31" s="21">
        <v>12664</v>
      </c>
      <c r="J31" s="22">
        <v>528</v>
      </c>
      <c r="K31" s="21">
        <v>8794</v>
      </c>
      <c r="L31" s="21">
        <v>528</v>
      </c>
      <c r="M31" s="22">
        <v>0</v>
      </c>
      <c r="N31" s="22">
        <f t="shared" si="0"/>
        <v>26384</v>
      </c>
      <c r="O31" s="21">
        <v>105532</v>
      </c>
      <c r="P31" s="21">
        <v>105532</v>
      </c>
    </row>
    <row r="32" spans="1:16" hidden="1" x14ac:dyDescent="0.3">
      <c r="A32" s="19" t="s">
        <v>24</v>
      </c>
      <c r="B32" s="2" t="s">
        <v>47</v>
      </c>
      <c r="C32" s="10" t="s">
        <v>16</v>
      </c>
      <c r="D32" s="21">
        <v>1</v>
      </c>
      <c r="E32" s="21">
        <v>12865</v>
      </c>
      <c r="F32" s="21">
        <v>1</v>
      </c>
      <c r="G32" s="21">
        <v>10099</v>
      </c>
      <c r="H32" s="21">
        <v>371</v>
      </c>
      <c r="I32" s="21">
        <v>1212</v>
      </c>
      <c r="J32" s="22">
        <v>50</v>
      </c>
      <c r="K32" s="21">
        <v>841</v>
      </c>
      <c r="L32" s="21">
        <v>50</v>
      </c>
      <c r="M32" s="22">
        <v>0</v>
      </c>
      <c r="N32" s="22">
        <f t="shared" si="0"/>
        <v>2524</v>
      </c>
      <c r="O32" s="21">
        <v>10099</v>
      </c>
      <c r="P32" s="21">
        <v>10099</v>
      </c>
    </row>
    <row r="33" spans="1:16" hidden="1" x14ac:dyDescent="0.3">
      <c r="A33" s="19" t="s">
        <v>24</v>
      </c>
      <c r="B33" s="2" t="s">
        <v>35</v>
      </c>
      <c r="C33" s="10" t="s">
        <v>16</v>
      </c>
      <c r="D33" s="21">
        <v>1</v>
      </c>
      <c r="E33" s="21">
        <v>18716</v>
      </c>
      <c r="F33" s="21">
        <v>1</v>
      </c>
      <c r="G33" s="21">
        <v>15000</v>
      </c>
      <c r="H33" s="21">
        <v>550</v>
      </c>
      <c r="I33" s="21">
        <v>1800</v>
      </c>
      <c r="J33" s="22">
        <v>75</v>
      </c>
      <c r="K33" s="21">
        <v>1250</v>
      </c>
      <c r="L33" s="21">
        <v>75</v>
      </c>
      <c r="M33" s="22">
        <v>0</v>
      </c>
      <c r="N33" s="22">
        <f t="shared" ref="N33:N35" si="1">SUM(H33:M33)</f>
        <v>3750</v>
      </c>
      <c r="O33" s="21">
        <v>15000</v>
      </c>
      <c r="P33" s="21">
        <v>15000</v>
      </c>
    </row>
    <row r="34" spans="1:16" hidden="1" x14ac:dyDescent="0.3">
      <c r="A34" s="19" t="s">
        <v>24</v>
      </c>
      <c r="B34" s="2" t="s">
        <v>38</v>
      </c>
      <c r="C34" s="10" t="s">
        <v>16</v>
      </c>
      <c r="D34" s="21">
        <v>1</v>
      </c>
      <c r="E34" s="21">
        <v>13697.54</v>
      </c>
      <c r="F34" s="21">
        <v>1</v>
      </c>
      <c r="G34" s="21">
        <v>12964</v>
      </c>
      <c r="H34" s="21">
        <v>476</v>
      </c>
      <c r="I34" s="21">
        <v>1556</v>
      </c>
      <c r="J34" s="22">
        <v>65</v>
      </c>
      <c r="K34" s="21">
        <v>1080</v>
      </c>
      <c r="L34" s="21">
        <v>65</v>
      </c>
      <c r="M34" s="22">
        <v>0</v>
      </c>
      <c r="N34" s="22">
        <f t="shared" si="1"/>
        <v>3242</v>
      </c>
      <c r="O34" s="21">
        <v>12964</v>
      </c>
      <c r="P34" s="21">
        <v>12964</v>
      </c>
    </row>
    <row r="35" spans="1:16" hidden="1" x14ac:dyDescent="0.3">
      <c r="A35" s="19" t="s">
        <v>24</v>
      </c>
      <c r="B35" s="2" t="s">
        <v>43</v>
      </c>
      <c r="C35" s="10" t="s">
        <v>16</v>
      </c>
      <c r="D35" s="21">
        <v>1</v>
      </c>
      <c r="E35" s="21">
        <v>34200.050000000003</v>
      </c>
      <c r="F35" s="21">
        <v>1</v>
      </c>
      <c r="G35" s="21">
        <v>15000</v>
      </c>
      <c r="H35" s="21">
        <v>550</v>
      </c>
      <c r="I35" s="21">
        <v>1800</v>
      </c>
      <c r="J35" s="22">
        <v>75</v>
      </c>
      <c r="K35" s="21">
        <v>1250</v>
      </c>
      <c r="L35" s="21">
        <v>75</v>
      </c>
      <c r="M35" s="22">
        <v>0</v>
      </c>
      <c r="N35" s="22">
        <f t="shared" si="1"/>
        <v>3750</v>
      </c>
      <c r="O35" s="21">
        <v>15000</v>
      </c>
      <c r="P35" s="21">
        <v>15000</v>
      </c>
    </row>
    <row r="36" spans="1:16" hidden="1" x14ac:dyDescent="0.3">
      <c r="A36" s="19" t="s">
        <v>24</v>
      </c>
      <c r="B36" s="2" t="s">
        <v>39</v>
      </c>
      <c r="C36" s="10" t="s">
        <v>16</v>
      </c>
      <c r="D36" s="21">
        <v>5</v>
      </c>
      <c r="E36" s="21">
        <v>117408</v>
      </c>
      <c r="F36" s="21">
        <v>5</v>
      </c>
      <c r="G36" s="21">
        <v>75000</v>
      </c>
      <c r="H36" s="21">
        <v>2750</v>
      </c>
      <c r="I36" s="21">
        <v>9000</v>
      </c>
      <c r="J36" s="22">
        <v>375</v>
      </c>
      <c r="K36" s="21">
        <v>6250</v>
      </c>
      <c r="L36" s="21">
        <v>375</v>
      </c>
      <c r="M36" s="22">
        <v>0</v>
      </c>
      <c r="N36" s="22">
        <f t="shared" si="0"/>
        <v>18750</v>
      </c>
      <c r="O36" s="21">
        <v>75000</v>
      </c>
      <c r="P36" s="21">
        <v>75000</v>
      </c>
    </row>
    <row r="37" spans="1:16" hidden="1" x14ac:dyDescent="0.3">
      <c r="A37" s="19" t="s">
        <v>24</v>
      </c>
      <c r="B37" s="2" t="s">
        <v>37</v>
      </c>
      <c r="C37" s="10" t="s">
        <v>16</v>
      </c>
      <c r="D37" s="21">
        <v>1</v>
      </c>
      <c r="E37" s="21">
        <v>17773</v>
      </c>
      <c r="F37" s="21">
        <v>1</v>
      </c>
      <c r="G37" s="21">
        <v>15000</v>
      </c>
      <c r="H37" s="21">
        <v>550</v>
      </c>
      <c r="I37" s="21">
        <v>1800</v>
      </c>
      <c r="J37" s="22">
        <v>75</v>
      </c>
      <c r="K37" s="21">
        <v>1250</v>
      </c>
      <c r="L37" s="21">
        <v>75</v>
      </c>
      <c r="M37" s="22">
        <v>0</v>
      </c>
      <c r="N37" s="22">
        <f t="shared" si="0"/>
        <v>3750</v>
      </c>
      <c r="O37" s="21">
        <v>15000</v>
      </c>
      <c r="P37" s="21">
        <v>15000</v>
      </c>
    </row>
    <row r="38" spans="1:16" hidden="1" x14ac:dyDescent="0.3">
      <c r="A38" s="19" t="s">
        <v>24</v>
      </c>
      <c r="B38" s="2" t="s">
        <v>45</v>
      </c>
      <c r="C38" s="10" t="s">
        <v>16</v>
      </c>
      <c r="D38" s="21">
        <v>8</v>
      </c>
      <c r="E38" s="21">
        <v>133016.85</v>
      </c>
      <c r="F38" s="21">
        <v>8</v>
      </c>
      <c r="G38" s="21">
        <v>96162</v>
      </c>
      <c r="H38" s="21">
        <v>3527</v>
      </c>
      <c r="I38" s="21">
        <v>11539</v>
      </c>
      <c r="J38" s="22">
        <v>481</v>
      </c>
      <c r="K38" s="21">
        <v>8012</v>
      </c>
      <c r="L38" s="21">
        <v>481</v>
      </c>
      <c r="M38" s="22">
        <v>0</v>
      </c>
      <c r="N38" s="22">
        <f t="shared" si="0"/>
        <v>24040</v>
      </c>
      <c r="O38" s="21">
        <v>96162</v>
      </c>
      <c r="P38" s="21">
        <v>96162</v>
      </c>
    </row>
    <row r="39" spans="1:16" hidden="1" x14ac:dyDescent="0.3">
      <c r="A39" s="19" t="s">
        <v>24</v>
      </c>
      <c r="B39" s="2" t="s">
        <v>62</v>
      </c>
      <c r="C39" s="10" t="s">
        <v>16</v>
      </c>
      <c r="D39" s="21">
        <v>3</v>
      </c>
      <c r="E39" s="21">
        <v>24548</v>
      </c>
      <c r="F39" s="21">
        <v>3</v>
      </c>
      <c r="G39" s="21">
        <v>20198</v>
      </c>
      <c r="H39" s="21">
        <v>742</v>
      </c>
      <c r="I39" s="21">
        <v>2424</v>
      </c>
      <c r="J39" s="22">
        <v>100</v>
      </c>
      <c r="K39" s="21">
        <v>1682</v>
      </c>
      <c r="L39" s="21">
        <v>100</v>
      </c>
      <c r="M39" s="22">
        <v>0</v>
      </c>
      <c r="N39" s="22">
        <f t="shared" si="0"/>
        <v>5048</v>
      </c>
      <c r="O39" s="21">
        <v>20198</v>
      </c>
      <c r="P39" s="21">
        <v>20198</v>
      </c>
    </row>
    <row r="40" spans="1:16" hidden="1" x14ac:dyDescent="0.3">
      <c r="A40" s="19" t="s">
        <v>24</v>
      </c>
      <c r="B40" s="2" t="s">
        <v>63</v>
      </c>
      <c r="C40" s="10" t="s">
        <v>16</v>
      </c>
      <c r="D40" s="21">
        <v>2</v>
      </c>
      <c r="E40" s="21">
        <v>18157.11</v>
      </c>
      <c r="F40" s="21">
        <v>2</v>
      </c>
      <c r="G40" s="21">
        <v>15018</v>
      </c>
      <c r="H40" s="21">
        <v>551</v>
      </c>
      <c r="I40" s="21">
        <v>1802</v>
      </c>
      <c r="J40" s="22">
        <v>75</v>
      </c>
      <c r="K40" s="21">
        <v>1251</v>
      </c>
      <c r="L40" s="21">
        <v>75</v>
      </c>
      <c r="M40" s="22">
        <v>0</v>
      </c>
      <c r="N40" s="22">
        <f t="shared" si="0"/>
        <v>3754</v>
      </c>
      <c r="O40" s="21">
        <v>15018</v>
      </c>
      <c r="P40" s="21">
        <v>15018</v>
      </c>
    </row>
    <row r="41" spans="1:16" hidden="1" x14ac:dyDescent="0.3">
      <c r="A41" s="19" t="s">
        <v>24</v>
      </c>
      <c r="B41" s="2" t="s">
        <v>64</v>
      </c>
      <c r="C41" s="10" t="s">
        <v>16</v>
      </c>
      <c r="D41" s="21">
        <v>32</v>
      </c>
      <c r="E41" s="21">
        <v>293614.70999999996</v>
      </c>
      <c r="F41" s="21">
        <v>32</v>
      </c>
      <c r="G41" s="21">
        <v>256719</v>
      </c>
      <c r="H41" s="21">
        <v>12862</v>
      </c>
      <c r="I41" s="21">
        <v>30805</v>
      </c>
      <c r="J41" s="22">
        <v>1284</v>
      </c>
      <c r="K41" s="21">
        <v>17943</v>
      </c>
      <c r="L41" s="21">
        <v>1284</v>
      </c>
      <c r="M41" s="22">
        <v>0</v>
      </c>
      <c r="N41" s="22">
        <f t="shared" si="0"/>
        <v>64178</v>
      </c>
      <c r="O41" s="21">
        <v>256719</v>
      </c>
      <c r="P41" s="21">
        <v>215373</v>
      </c>
    </row>
    <row r="42" spans="1:16" s="15" customFormat="1" ht="14.25" hidden="1" customHeight="1" x14ac:dyDescent="0.2">
      <c r="A42" s="8" t="s">
        <v>24</v>
      </c>
      <c r="B42" s="8" t="s">
        <v>28</v>
      </c>
      <c r="C42" s="8" t="s">
        <v>16</v>
      </c>
      <c r="D42" s="8">
        <v>1</v>
      </c>
      <c r="E42" s="8">
        <v>12216.03</v>
      </c>
      <c r="F42" s="8">
        <v>1</v>
      </c>
      <c r="G42" s="8">
        <v>11117</v>
      </c>
      <c r="H42" s="8">
        <v>408</v>
      </c>
      <c r="I42" s="8">
        <v>1334</v>
      </c>
      <c r="J42" s="8">
        <v>56</v>
      </c>
      <c r="K42" s="8">
        <v>926</v>
      </c>
      <c r="L42" s="8">
        <v>56</v>
      </c>
      <c r="M42" s="8">
        <v>0</v>
      </c>
      <c r="N42" s="8">
        <f t="shared" ref="N42:N46" si="2">SUM(H42:M42)</f>
        <v>2780</v>
      </c>
      <c r="O42" s="8">
        <v>11117</v>
      </c>
      <c r="P42" s="8">
        <v>11117</v>
      </c>
    </row>
    <row r="43" spans="1:16" s="15" customFormat="1" ht="14.25" hidden="1" customHeight="1" x14ac:dyDescent="0.2">
      <c r="A43" s="8" t="s">
        <v>24</v>
      </c>
      <c r="B43" s="8" t="s">
        <v>29</v>
      </c>
      <c r="C43" s="8" t="s">
        <v>16</v>
      </c>
      <c r="D43" s="8">
        <v>1</v>
      </c>
      <c r="E43" s="8">
        <v>19589.54</v>
      </c>
      <c r="F43" s="8">
        <v>1</v>
      </c>
      <c r="G43" s="8">
        <v>16792</v>
      </c>
      <c r="H43" s="8">
        <v>765</v>
      </c>
      <c r="I43" s="8">
        <v>2015</v>
      </c>
      <c r="J43" s="8">
        <v>84</v>
      </c>
      <c r="K43" s="8">
        <v>1250</v>
      </c>
      <c r="L43" s="8">
        <v>75</v>
      </c>
      <c r="M43" s="8">
        <v>0</v>
      </c>
      <c r="N43" s="8">
        <f t="shared" si="2"/>
        <v>4189</v>
      </c>
      <c r="O43" s="8">
        <v>15000</v>
      </c>
      <c r="P43" s="8">
        <v>15000</v>
      </c>
    </row>
    <row r="44" spans="1:16" s="15" customFormat="1" ht="14.25" hidden="1" customHeight="1" x14ac:dyDescent="0.2">
      <c r="A44" s="8" t="s">
        <v>24</v>
      </c>
      <c r="B44" s="8" t="s">
        <v>31</v>
      </c>
      <c r="C44" s="8" t="s">
        <v>16</v>
      </c>
      <c r="D44" s="8">
        <v>2</v>
      </c>
      <c r="E44" s="8">
        <v>15933.66</v>
      </c>
      <c r="F44" s="8">
        <v>2</v>
      </c>
      <c r="G44" s="8">
        <v>13659</v>
      </c>
      <c r="H44" s="8">
        <v>502</v>
      </c>
      <c r="I44" s="8">
        <v>1639</v>
      </c>
      <c r="J44" s="8">
        <v>68</v>
      </c>
      <c r="K44" s="8">
        <v>1137</v>
      </c>
      <c r="L44" s="8">
        <v>68</v>
      </c>
      <c r="M44" s="8">
        <v>0</v>
      </c>
      <c r="N44" s="8">
        <f t="shared" si="2"/>
        <v>3414</v>
      </c>
      <c r="O44" s="8">
        <v>13659</v>
      </c>
      <c r="P44" s="8">
        <v>13659</v>
      </c>
    </row>
    <row r="45" spans="1:16" s="15" customFormat="1" ht="14.25" hidden="1" customHeight="1" x14ac:dyDescent="0.2">
      <c r="A45" s="8" t="s">
        <v>24</v>
      </c>
      <c r="B45" s="8" t="s">
        <v>31</v>
      </c>
      <c r="C45" s="8" t="s">
        <v>16</v>
      </c>
      <c r="D45" s="8">
        <v>8</v>
      </c>
      <c r="E45" s="8">
        <v>95600</v>
      </c>
      <c r="F45" s="8">
        <v>8</v>
      </c>
      <c r="G45" s="8">
        <v>81952</v>
      </c>
      <c r="H45" s="8">
        <v>3008</v>
      </c>
      <c r="I45" s="8">
        <v>9832</v>
      </c>
      <c r="J45" s="8">
        <v>408</v>
      </c>
      <c r="K45" s="8">
        <v>6824</v>
      </c>
      <c r="L45" s="8">
        <v>408</v>
      </c>
      <c r="M45" s="8">
        <v>0</v>
      </c>
      <c r="N45" s="8">
        <f t="shared" si="2"/>
        <v>20480</v>
      </c>
      <c r="O45" s="8">
        <v>81952</v>
      </c>
      <c r="P45" s="8">
        <v>81952</v>
      </c>
    </row>
    <row r="46" spans="1:16" s="15" customFormat="1" ht="14.25" hidden="1" customHeight="1" x14ac:dyDescent="0.2">
      <c r="A46" s="8" t="s">
        <v>24</v>
      </c>
      <c r="B46" s="8" t="s">
        <v>59</v>
      </c>
      <c r="C46" s="8" t="s">
        <v>16</v>
      </c>
      <c r="D46" s="8">
        <v>1</v>
      </c>
      <c r="E46" s="8">
        <v>12609.06</v>
      </c>
      <c r="F46" s="8">
        <v>1</v>
      </c>
      <c r="G46" s="8">
        <v>9022</v>
      </c>
      <c r="H46" s="8">
        <v>331</v>
      </c>
      <c r="I46" s="8">
        <v>1083</v>
      </c>
      <c r="J46" s="8">
        <v>45</v>
      </c>
      <c r="K46" s="8">
        <v>752</v>
      </c>
      <c r="L46" s="8">
        <v>45</v>
      </c>
      <c r="M46" s="8">
        <v>0</v>
      </c>
      <c r="N46" s="8">
        <f t="shared" si="2"/>
        <v>2256</v>
      </c>
      <c r="O46" s="8">
        <v>9022</v>
      </c>
      <c r="P46" s="8">
        <v>9022</v>
      </c>
    </row>
    <row r="47" spans="1:16" s="15" customFormat="1" ht="14.25" hidden="1" customHeight="1" x14ac:dyDescent="0.2">
      <c r="A47" s="8" t="s">
        <v>24</v>
      </c>
      <c r="B47" s="8" t="s">
        <v>41</v>
      </c>
      <c r="C47" s="8" t="s">
        <v>16</v>
      </c>
      <c r="D47" s="8">
        <v>2</v>
      </c>
      <c r="E47" s="8">
        <v>14817.45</v>
      </c>
      <c r="F47" s="8">
        <v>2</v>
      </c>
      <c r="G47" s="8">
        <v>10534</v>
      </c>
      <c r="H47" s="8">
        <v>386</v>
      </c>
      <c r="I47" s="8">
        <v>1264</v>
      </c>
      <c r="J47" s="8">
        <v>53</v>
      </c>
      <c r="K47" s="8">
        <v>878</v>
      </c>
      <c r="L47" s="8">
        <v>53</v>
      </c>
      <c r="M47" s="8">
        <v>0</v>
      </c>
      <c r="N47" s="8">
        <f t="shared" si="0"/>
        <v>2634</v>
      </c>
      <c r="O47" s="8">
        <v>10534</v>
      </c>
      <c r="P47" s="8">
        <v>10534</v>
      </c>
    </row>
    <row r="48" spans="1:16" hidden="1" x14ac:dyDescent="0.3">
      <c r="A48" s="19"/>
      <c r="B48" s="2"/>
      <c r="C48" s="10"/>
      <c r="D48" s="21"/>
      <c r="E48" s="21"/>
      <c r="F48" s="21"/>
      <c r="G48" s="21"/>
      <c r="H48" s="21"/>
      <c r="I48" s="21"/>
      <c r="J48" s="22"/>
      <c r="K48" s="21"/>
      <c r="L48" s="21"/>
      <c r="M48" s="22"/>
      <c r="N48" s="22"/>
      <c r="O48" s="21"/>
      <c r="P48" s="21"/>
    </row>
    <row r="49" spans="1:16" hidden="1" x14ac:dyDescent="0.3">
      <c r="A49" s="2"/>
      <c r="B49" s="19" t="s">
        <v>22</v>
      </c>
      <c r="C49" s="10"/>
      <c r="D49" s="23">
        <f>SUM(D6:D48)</f>
        <v>1114</v>
      </c>
      <c r="E49" s="23">
        <f t="shared" ref="E49:P49" si="3">SUM(E6:E48)</f>
        <v>15271747.769999996</v>
      </c>
      <c r="F49" s="23">
        <f t="shared" si="3"/>
        <v>1114</v>
      </c>
      <c r="G49" s="23">
        <f t="shared" si="3"/>
        <v>11599286</v>
      </c>
      <c r="H49" s="23">
        <f t="shared" si="3"/>
        <v>445988</v>
      </c>
      <c r="I49" s="23">
        <f t="shared" si="3"/>
        <v>1391870</v>
      </c>
      <c r="J49" s="23">
        <f t="shared" si="3"/>
        <v>58008</v>
      </c>
      <c r="K49" s="23">
        <f t="shared" si="3"/>
        <v>937867</v>
      </c>
      <c r="L49" s="23">
        <f t="shared" si="3"/>
        <v>56502</v>
      </c>
      <c r="M49" s="23">
        <f t="shared" si="3"/>
        <v>0</v>
      </c>
      <c r="N49" s="23">
        <f t="shared" si="3"/>
        <v>2890235</v>
      </c>
      <c r="O49" s="23">
        <f t="shared" si="3"/>
        <v>11298608</v>
      </c>
      <c r="P49" s="23">
        <f t="shared" si="3"/>
        <v>11257262</v>
      </c>
    </row>
    <row r="50" spans="1:16" hidden="1" x14ac:dyDescent="0.3">
      <c r="A50" s="2"/>
      <c r="B50" s="8" t="s">
        <v>65</v>
      </c>
      <c r="C50" s="10"/>
      <c r="D50" s="24">
        <f>SUM(D42+D44+D46+D47)</f>
        <v>6</v>
      </c>
      <c r="E50" s="24">
        <f t="shared" ref="E50:P50" si="4">SUM(E42+E44+E46+E47)</f>
        <v>55576.2</v>
      </c>
      <c r="F50" s="24">
        <f t="shared" si="4"/>
        <v>6</v>
      </c>
      <c r="G50" s="24">
        <f t="shared" si="4"/>
        <v>44332</v>
      </c>
      <c r="H50" s="24">
        <f t="shared" si="4"/>
        <v>1627</v>
      </c>
      <c r="I50" s="24">
        <f t="shared" si="4"/>
        <v>5320</v>
      </c>
      <c r="J50" s="24">
        <f t="shared" si="4"/>
        <v>222</v>
      </c>
      <c r="K50" s="24">
        <f t="shared" si="4"/>
        <v>3693</v>
      </c>
      <c r="L50" s="24">
        <f t="shared" si="4"/>
        <v>222</v>
      </c>
      <c r="M50" s="24">
        <f t="shared" si="4"/>
        <v>0</v>
      </c>
      <c r="N50" s="24">
        <f t="shared" si="4"/>
        <v>11084</v>
      </c>
      <c r="O50" s="24">
        <f t="shared" si="4"/>
        <v>44332</v>
      </c>
      <c r="P50" s="24">
        <f t="shared" si="4"/>
        <v>44332</v>
      </c>
    </row>
    <row r="51" spans="1:16" hidden="1" x14ac:dyDescent="0.3">
      <c r="A51" s="2"/>
      <c r="B51" s="8" t="s">
        <v>49</v>
      </c>
      <c r="C51" s="10"/>
      <c r="D51" s="24">
        <f>SUM(D43+D45)</f>
        <v>9</v>
      </c>
      <c r="E51" s="24">
        <f t="shared" ref="E51:P51" si="5">SUM(E43+E45)</f>
        <v>115189.54000000001</v>
      </c>
      <c r="F51" s="24">
        <f t="shared" si="5"/>
        <v>9</v>
      </c>
      <c r="G51" s="24">
        <f t="shared" si="5"/>
        <v>98744</v>
      </c>
      <c r="H51" s="24">
        <f t="shared" si="5"/>
        <v>3773</v>
      </c>
      <c r="I51" s="24">
        <f t="shared" si="5"/>
        <v>11847</v>
      </c>
      <c r="J51" s="24">
        <f t="shared" si="5"/>
        <v>492</v>
      </c>
      <c r="K51" s="24">
        <f t="shared" si="5"/>
        <v>8074</v>
      </c>
      <c r="L51" s="24">
        <f t="shared" si="5"/>
        <v>483</v>
      </c>
      <c r="M51" s="24">
        <f t="shared" si="5"/>
        <v>0</v>
      </c>
      <c r="N51" s="24">
        <f t="shared" si="5"/>
        <v>24669</v>
      </c>
      <c r="O51" s="24">
        <f t="shared" si="5"/>
        <v>96952</v>
      </c>
      <c r="P51" s="24">
        <f t="shared" si="5"/>
        <v>96952</v>
      </c>
    </row>
    <row r="52" spans="1:16" x14ac:dyDescent="0.3">
      <c r="A52" s="3"/>
      <c r="B52" s="15"/>
      <c r="D52" s="25"/>
      <c r="E52" s="25"/>
      <c r="F52" s="25"/>
      <c r="G52" s="25"/>
      <c r="H52" s="25"/>
      <c r="I52" s="25"/>
      <c r="J52" s="32" t="s">
        <v>25</v>
      </c>
      <c r="K52" s="32"/>
      <c r="L52" s="32"/>
      <c r="M52" s="32"/>
      <c r="N52" s="23">
        <v>0</v>
      </c>
      <c r="O52" s="25"/>
      <c r="P52" s="25"/>
    </row>
    <row r="53" spans="1:16" x14ac:dyDescent="0.3">
      <c r="A53" s="3"/>
      <c r="B53" s="15"/>
      <c r="D53" s="25"/>
      <c r="E53" s="25"/>
      <c r="F53" s="25"/>
      <c r="G53" s="25"/>
      <c r="H53" s="25"/>
      <c r="I53" s="25"/>
      <c r="J53" s="32" t="s">
        <v>27</v>
      </c>
      <c r="K53" s="32"/>
      <c r="L53" s="32"/>
      <c r="M53" s="32"/>
      <c r="N53" s="23">
        <v>49</v>
      </c>
      <c r="O53" s="25"/>
      <c r="P53" s="25"/>
    </row>
    <row r="54" spans="1:16" x14ac:dyDescent="0.3">
      <c r="A54" s="3"/>
      <c r="B54" s="20" t="s">
        <v>21</v>
      </c>
      <c r="C54" s="10"/>
      <c r="D54" s="26">
        <f>D49-D51-D50</f>
        <v>1099</v>
      </c>
      <c r="E54" s="26">
        <f t="shared" ref="E54:P54" si="6">E49-E51-E50</f>
        <v>15100982.029999997</v>
      </c>
      <c r="F54" s="26">
        <f t="shared" si="6"/>
        <v>1099</v>
      </c>
      <c r="G54" s="26">
        <f t="shared" si="6"/>
        <v>11456210</v>
      </c>
      <c r="H54" s="26">
        <f t="shared" si="6"/>
        <v>440588</v>
      </c>
      <c r="I54" s="26">
        <f t="shared" si="6"/>
        <v>1374703</v>
      </c>
      <c r="J54" s="26">
        <f t="shared" si="6"/>
        <v>57294</v>
      </c>
      <c r="K54" s="26">
        <f t="shared" si="6"/>
        <v>926100</v>
      </c>
      <c r="L54" s="26">
        <f t="shared" si="6"/>
        <v>55797</v>
      </c>
      <c r="M54" s="26">
        <f t="shared" si="6"/>
        <v>0</v>
      </c>
      <c r="N54" s="30">
        <f>N49-N51-N50-N52-N53</f>
        <v>2854433</v>
      </c>
      <c r="O54" s="26">
        <f t="shared" si="6"/>
        <v>11157324</v>
      </c>
      <c r="P54" s="26">
        <f t="shared" si="6"/>
        <v>11115978</v>
      </c>
    </row>
    <row r="55" spans="1:16" x14ac:dyDescent="0.3">
      <c r="A55" s="3"/>
      <c r="B55" s="9"/>
      <c r="C55" s="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3">
      <c r="N56" s="28"/>
    </row>
  </sheetData>
  <autoFilter ref="A4:P47">
    <filterColumn colId="1">
      <filters>
        <filter val="FORTIES (FL.LT.RAJAN DHALL) - ENGG"/>
        <filter val="FORTIES (FL.LT.RAJAN DHALL) - HK"/>
      </filters>
    </filterColumn>
  </autoFilter>
  <mergeCells count="15">
    <mergeCell ref="J53:M53"/>
    <mergeCell ref="B3:B4"/>
    <mergeCell ref="J52:M52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2023-01-25T10:50:38Z</dcterms:modified>
</cp:coreProperties>
</file>