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45" tabRatio="487"/>
  </bookViews>
  <sheets>
    <sheet name="PF SUMMARY" sheetId="50" r:id="rId1"/>
  </sheets>
  <definedNames>
    <definedName name="_xlnm._FilterDatabase" localSheetId="0" hidden="1">'PF SUMMARY'!$A$4:$Q$36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F38" i="50" l="1"/>
  <c r="G38" i="50"/>
  <c r="H38" i="50"/>
  <c r="I38" i="50"/>
  <c r="J38" i="50"/>
  <c r="K38" i="50"/>
  <c r="L38" i="50"/>
  <c r="M38" i="50"/>
  <c r="N38" i="50"/>
  <c r="P38" i="50"/>
  <c r="Q38" i="50"/>
  <c r="F39" i="50" l="1"/>
  <c r="G39" i="50"/>
  <c r="H39" i="50"/>
  <c r="I39" i="50"/>
  <c r="J39" i="50"/>
  <c r="K39" i="50"/>
  <c r="L39" i="50"/>
  <c r="M39" i="50"/>
  <c r="N39" i="50"/>
  <c r="P39" i="50"/>
  <c r="Q39" i="50"/>
  <c r="F40" i="50"/>
  <c r="G40" i="50"/>
  <c r="H40" i="50"/>
  <c r="I40" i="50"/>
  <c r="J40" i="50"/>
  <c r="K40" i="50"/>
  <c r="L40" i="50"/>
  <c r="M40" i="50"/>
  <c r="N40" i="50"/>
  <c r="P40" i="50"/>
  <c r="Q40" i="50"/>
  <c r="E40" i="50"/>
  <c r="E39" i="50"/>
  <c r="O34" i="50"/>
  <c r="O35" i="50"/>
  <c r="O36" i="50"/>
  <c r="O40" i="50" s="1"/>
  <c r="O7" i="50"/>
  <c r="O8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2" i="50"/>
  <c r="O33" i="50"/>
  <c r="O39" i="50" l="1"/>
  <c r="E38" i="50" l="1"/>
  <c r="L43" i="50" l="1"/>
  <c r="K43" i="50"/>
  <c r="N43" i="50"/>
  <c r="F43" i="50"/>
  <c r="M43" i="50"/>
  <c r="J43" i="50"/>
  <c r="E43" i="50"/>
  <c r="I43" i="50"/>
  <c r="Q43" i="50"/>
  <c r="H43" i="50"/>
  <c r="P43" i="50"/>
  <c r="G43" i="50"/>
  <c r="O6" i="50" l="1"/>
  <c r="O38" i="50" l="1"/>
  <c r="O43" i="50" s="1"/>
</calcChain>
</file>

<file path=xl/sharedStrings.xml><?xml version="1.0" encoding="utf-8"?>
<sst xmlns="http://schemas.openxmlformats.org/spreadsheetml/2006/main" count="155" uniqueCount="82">
  <si>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</si>
  <si>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</si>
  <si>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</si>
  <si>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</si>
  <si>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</si>
  <si>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</si>
  <si>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</si>
  <si>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</si>
  <si>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</si>
  <si>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</si>
  <si>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</si>
  <si>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</si>
  <si>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</si>
  <si>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</si>
  <si>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</si>
  <si>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</si>
  <si>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</si>
  <si>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</si>
  <si>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</si>
  <si>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</si>
  <si>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</si>
  <si>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</si>
  <si>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</si>
  <si>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</si>
  <si>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</si>
  <si>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</si>
  <si>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Cost Center ID</t>
  </si>
  <si>
    <t>CHALLAN NAMES</t>
  </si>
  <si>
    <t>Round off</t>
  </si>
  <si>
    <t>Columbia Asia Hospital</t>
  </si>
  <si>
    <t>Del-I-Gur-Columbia Asia</t>
  </si>
  <si>
    <t>FORTIES (FL.LT.RAJAN DHALL) - GDA</t>
  </si>
  <si>
    <t>Del-I-Fortis Vasantkunj-Rajandhall</t>
  </si>
  <si>
    <t>FORTIES (FL.LT.RAJAN DHALL) - HK</t>
  </si>
  <si>
    <t>FORTIS C-DOC HOSPITAL</t>
  </si>
  <si>
    <t>Del-I-Fortis C-Doc</t>
  </si>
  <si>
    <t>FORTIS HOSPITAL GURGAON</t>
  </si>
  <si>
    <t>Del-I-Gur-Fortis Hospital Gurgaon</t>
  </si>
  <si>
    <t>FORTIS HOSPOTAL GURGAON</t>
  </si>
  <si>
    <t>Del-I-Gur-Fortis Hospotal Gurgaon</t>
  </si>
  <si>
    <t>India Rating And Research Agency</t>
  </si>
  <si>
    <t>Del-I-Gur-India Rating &amp; Research</t>
  </si>
  <si>
    <t>PARIMAL NATHWANI DELHI</t>
  </si>
  <si>
    <t>Del-I-8-Parimal Nathwani</t>
  </si>
  <si>
    <t>Schueco India Pvt.Ltd - Delhi</t>
  </si>
  <si>
    <t>Del-I-Schueco India</t>
  </si>
  <si>
    <t>Delhi Branch</t>
  </si>
  <si>
    <t>Delhi</t>
  </si>
  <si>
    <t>Service Master Clean Pvt Ltd</t>
  </si>
  <si>
    <t>Del-I-Service Master</t>
  </si>
  <si>
    <t>Service Master Clean - Chandigarh</t>
  </si>
  <si>
    <t>Del-I-Service Master Chandigarh</t>
  </si>
  <si>
    <t>Service Master Clean -Delhi</t>
  </si>
  <si>
    <t>Fortis Hospital Noida</t>
  </si>
  <si>
    <t>Del-I-Fortis Hospital Noida</t>
  </si>
  <si>
    <t>Paras Healthcare, Gurugram</t>
  </si>
  <si>
    <t>Del-I-Paras Health Care</t>
  </si>
  <si>
    <t>Dz Card (india) - Gurgoan</t>
  </si>
  <si>
    <t>Del-I-DZ Card India</t>
  </si>
  <si>
    <t>Service Master Clean - Gurgaon</t>
  </si>
  <si>
    <t>Del-I-Gur-Service Master</t>
  </si>
  <si>
    <t>FORTIES (FL.LT.RAJAN DHALL) - ENGG</t>
  </si>
  <si>
    <t>SLV Security Services - Haryana</t>
  </si>
  <si>
    <t>Corporate Office - RARE</t>
  </si>
  <si>
    <t>ASPRI Spirits Private Limited</t>
  </si>
  <si>
    <t>Delhi-ASPRI Spirits</t>
  </si>
  <si>
    <t>RSKV Consultants Private Limited Gurugram</t>
  </si>
  <si>
    <t>Del-I-RSKV Consultants</t>
  </si>
  <si>
    <t>Del-I-SLV Security</t>
  </si>
  <si>
    <t>Narayana Hrudayalaya Hospital, Gurgaon</t>
  </si>
  <si>
    <t>Del-I-Gur-Narayana Hrudayalaya</t>
  </si>
  <si>
    <t>Hold for aadhaar Not Seeded</t>
  </si>
  <si>
    <t>Amrita Hospital, Faridabad-Haryana</t>
  </si>
  <si>
    <t>Northtree Teleconsulting Llp</t>
  </si>
  <si>
    <t>Del-I-Amrita Hospital</t>
  </si>
  <si>
    <t>Del-I-Northtree Teleconsulting</t>
  </si>
  <si>
    <t>Shekhar Hospital Lucknow</t>
  </si>
  <si>
    <t>PF CHALLAN SUMMARY FOR THE MONTH OF JULY 2022</t>
  </si>
  <si>
    <t>Sourabh Manson Pvt. Ltd (RG Luxury Home)</t>
  </si>
  <si>
    <t>SLV Security Services Pvt. Ltd. Millenium School - Gurugram</t>
  </si>
  <si>
    <t>Hold for UAN Not Available</t>
  </si>
  <si>
    <t>TRRN-'3192208007049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</si>
</sst>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11" fillId="0" borderId="0" xfId="1" applyNumberFormat="1" applyFont="1" applyFill="1"/>
    <xf numFmtId="0" fontId="6" fillId="0" borderId="2" xfId="1" applyFont="1" applyFill="1" applyBorder="1"/>
    <xf numFmtId="3" fontId="2" fillId="0" borderId="2" xfId="1" applyNumberFormat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2" fillId="0" borderId="1" xfId="1" applyFont="1" applyFill="1" applyBorder="1" applyAlignment="1">
      <alignment horizontal="left"/>
    </xf>
    <xf numFmtId="3" fontId="3" fillId="2" borderId="1" xfId="0" applyNumberFormat="1" applyFont="1" applyFill="1" applyBorder="1"/>
    <xf numFmtId="0" fontId="8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Q45"/>
  <sheetViews>
    <sheetView tabSelected="1" zoomScale="85" zoomScaleNormal="85" workbookViewId="0">
      <pane ySplit="4" topLeftCell="A5" activePane="bottomLeft" state="frozen"/>
      <selection pane="bottomLeft" activeCell="G52" sqref="G52"/>
    </sheetView>
  </sheetViews>
  <sheetFormatPr defaultColWidth="8.7109375" defaultRowHeight="15" x14ac:dyDescent="0.3"/>
  <cols>
    <col min="1" max="1" width="10.42578125" style="11" customWidth="1"/>
    <col min="2" max="2" width="27.5703125" style="1" customWidth="1"/>
    <col min="3" max="3" width="24.7109375" style="1" hidden="1" customWidth="1"/>
    <col min="4" max="4" width="6.140625" style="7" bestFit="1" customWidth="1"/>
    <col min="5" max="5" width="12.28515625" style="1" bestFit="1" customWidth="1"/>
    <col min="6" max="6" width="14.5703125" style="1" bestFit="1" customWidth="1"/>
    <col min="7" max="7" width="16.7109375" style="1" bestFit="1" customWidth="1"/>
    <col min="8" max="8" width="13.140625" style="1" bestFit="1" customWidth="1"/>
    <col min="9" max="9" width="10.28515625" style="1" customWidth="1"/>
    <col min="10" max="10" width="11.28515625" style="4" bestFit="1" customWidth="1"/>
    <col min="11" max="11" width="9" style="7" bestFit="1" customWidth="1"/>
    <col min="12" max="12" width="11.28515625" style="4" bestFit="1" customWidth="1"/>
    <col min="13" max="13" width="8.7109375" style="1" bestFit="1" customWidth="1"/>
    <col min="14" max="14" width="7.28515625" style="7" bestFit="1" customWidth="1"/>
    <col min="15" max="15" width="11.28515625" style="7" bestFit="1" customWidth="1"/>
    <col min="16" max="16" width="14.42578125" style="1" customWidth="1"/>
    <col min="17" max="17" width="14.28515625" style="1" bestFit="1" customWidth="1"/>
    <col min="18" max="16384" width="8.7109375" style="3"/>
  </cols>
  <sheetData>
    <row r="1" spans="1:17" x14ac:dyDescent="0.3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5"/>
    </row>
    <row r="2" spans="1:17" x14ac:dyDescent="0.3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5"/>
    </row>
    <row r="3" spans="1:17" ht="13.5" customHeight="1" x14ac:dyDescent="0.3">
      <c r="A3" s="37" t="s">
        <v>27</v>
      </c>
      <c r="B3" s="33" t="s">
        <v>0</v>
      </c>
      <c r="C3" s="33" t="s">
        <v>26</v>
      </c>
      <c r="D3" s="39" t="s">
        <v>1</v>
      </c>
      <c r="E3" s="36" t="s">
        <v>19</v>
      </c>
      <c r="F3" s="13"/>
      <c r="G3" s="36" t="s">
        <v>2</v>
      </c>
      <c r="H3" s="33" t="s">
        <v>3</v>
      </c>
      <c r="I3" s="38" t="s">
        <v>4</v>
      </c>
      <c r="J3" s="38"/>
      <c r="K3" s="14" t="s">
        <v>5</v>
      </c>
      <c r="L3" s="30" t="s">
        <v>6</v>
      </c>
      <c r="M3" s="30" t="s">
        <v>7</v>
      </c>
      <c r="N3" s="14" t="s">
        <v>8</v>
      </c>
      <c r="O3" s="37" t="s">
        <v>9</v>
      </c>
      <c r="P3" s="36" t="s">
        <v>10</v>
      </c>
      <c r="Q3" s="36" t="s">
        <v>17</v>
      </c>
    </row>
    <row r="4" spans="1:17" ht="40.5" customHeight="1" x14ac:dyDescent="0.3">
      <c r="A4" s="37"/>
      <c r="B4" s="33"/>
      <c r="C4" s="33"/>
      <c r="D4" s="39"/>
      <c r="E4" s="36"/>
      <c r="F4" s="29" t="s">
        <v>20</v>
      </c>
      <c r="G4" s="36"/>
      <c r="H4" s="33"/>
      <c r="I4" s="27" t="s">
        <v>11</v>
      </c>
      <c r="J4" s="27" t="s">
        <v>12</v>
      </c>
      <c r="K4" s="28" t="s">
        <v>23</v>
      </c>
      <c r="L4" s="27" t="s">
        <v>13</v>
      </c>
      <c r="M4" s="5" t="s">
        <v>14</v>
      </c>
      <c r="N4" s="28" t="s">
        <v>15</v>
      </c>
      <c r="O4" s="37"/>
      <c r="P4" s="36"/>
      <c r="Q4" s="36"/>
    </row>
    <row r="5" spans="1:17" ht="12.6" hidden="1" customHeight="1" x14ac:dyDescent="0.3">
      <c r="A5" s="40" t="s">
        <v>81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idden="1" x14ac:dyDescent="0.3">
      <c r="A6" s="15" t="s">
        <v>24</v>
      </c>
      <c r="B6" s="2" t="s">
        <v>72</v>
      </c>
      <c r="C6" s="31">
        <v>0</v>
      </c>
      <c r="D6" s="10" t="s">
        <v>16</v>
      </c>
      <c r="E6" s="17">
        <v>1</v>
      </c>
      <c r="F6" s="17">
        <v>21962</v>
      </c>
      <c r="G6" s="17">
        <v>1</v>
      </c>
      <c r="H6" s="17">
        <v>15000</v>
      </c>
      <c r="I6" s="17">
        <v>550</v>
      </c>
      <c r="J6" s="17">
        <v>1800</v>
      </c>
      <c r="K6" s="18">
        <v>75</v>
      </c>
      <c r="L6" s="17">
        <v>1250</v>
      </c>
      <c r="M6" s="17">
        <v>75</v>
      </c>
      <c r="N6" s="18">
        <v>0</v>
      </c>
      <c r="O6" s="18">
        <f>SUM(I6:N6)</f>
        <v>3750</v>
      </c>
      <c r="P6" s="17">
        <v>15000</v>
      </c>
      <c r="Q6" s="17">
        <v>15000</v>
      </c>
    </row>
    <row r="7" spans="1:17" hidden="1" x14ac:dyDescent="0.3">
      <c r="A7" s="15" t="s">
        <v>24</v>
      </c>
      <c r="B7" s="2" t="s">
        <v>72</v>
      </c>
      <c r="C7" s="31" t="s">
        <v>74</v>
      </c>
      <c r="D7" s="10" t="s">
        <v>16</v>
      </c>
      <c r="E7" s="17">
        <v>78</v>
      </c>
      <c r="F7" s="17">
        <v>816342.30999999994</v>
      </c>
      <c r="G7" s="17">
        <v>78</v>
      </c>
      <c r="H7" s="17">
        <v>499956</v>
      </c>
      <c r="I7" s="17">
        <v>18345</v>
      </c>
      <c r="J7" s="17">
        <v>59994</v>
      </c>
      <c r="K7" s="18">
        <v>2498</v>
      </c>
      <c r="L7" s="17">
        <v>41649</v>
      </c>
      <c r="M7" s="17">
        <v>2498</v>
      </c>
      <c r="N7" s="18">
        <v>0</v>
      </c>
      <c r="O7" s="18">
        <f t="shared" ref="O7:O33" si="0">SUM(I7:N7)</f>
        <v>124984</v>
      </c>
      <c r="P7" s="17">
        <v>499956</v>
      </c>
      <c r="Q7" s="17">
        <v>499956</v>
      </c>
    </row>
    <row r="8" spans="1:17" hidden="1" x14ac:dyDescent="0.3">
      <c r="A8" s="15" t="s">
        <v>24</v>
      </c>
      <c r="B8" s="2" t="s">
        <v>64</v>
      </c>
      <c r="C8" s="31" t="s">
        <v>65</v>
      </c>
      <c r="D8" s="10" t="s">
        <v>16</v>
      </c>
      <c r="E8" s="17">
        <v>1</v>
      </c>
      <c r="F8" s="17">
        <v>15546</v>
      </c>
      <c r="G8" s="17">
        <v>1</v>
      </c>
      <c r="H8" s="17">
        <v>15000</v>
      </c>
      <c r="I8" s="17">
        <v>550</v>
      </c>
      <c r="J8" s="17">
        <v>1800</v>
      </c>
      <c r="K8" s="18">
        <v>75</v>
      </c>
      <c r="L8" s="17">
        <v>1250</v>
      </c>
      <c r="M8" s="17">
        <v>75</v>
      </c>
      <c r="N8" s="18">
        <v>0</v>
      </c>
      <c r="O8" s="18">
        <f t="shared" si="0"/>
        <v>3750</v>
      </c>
      <c r="P8" s="17">
        <v>15000</v>
      </c>
      <c r="Q8" s="17">
        <v>15000</v>
      </c>
    </row>
    <row r="9" spans="1:17" hidden="1" x14ac:dyDescent="0.3">
      <c r="A9" s="15" t="s">
        <v>24</v>
      </c>
      <c r="B9" s="2" t="s">
        <v>29</v>
      </c>
      <c r="C9" s="31" t="s">
        <v>30</v>
      </c>
      <c r="D9" s="10" t="s">
        <v>16</v>
      </c>
      <c r="E9" s="17">
        <v>44</v>
      </c>
      <c r="F9" s="17">
        <v>484976.1399999999</v>
      </c>
      <c r="G9" s="17">
        <v>44</v>
      </c>
      <c r="H9" s="17">
        <v>400249</v>
      </c>
      <c r="I9" s="17">
        <v>14696</v>
      </c>
      <c r="J9" s="17">
        <v>48036</v>
      </c>
      <c r="K9" s="18">
        <v>1997</v>
      </c>
      <c r="L9" s="17">
        <v>33340</v>
      </c>
      <c r="M9" s="17">
        <v>1997</v>
      </c>
      <c r="N9" s="18">
        <v>0</v>
      </c>
      <c r="O9" s="18">
        <f t="shared" si="0"/>
        <v>100066</v>
      </c>
      <c r="P9" s="17">
        <v>400249</v>
      </c>
      <c r="Q9" s="17">
        <v>400249</v>
      </c>
    </row>
    <row r="10" spans="1:17" hidden="1" x14ac:dyDescent="0.3">
      <c r="A10" s="15" t="s">
        <v>24</v>
      </c>
      <c r="B10" s="2" t="s">
        <v>46</v>
      </c>
      <c r="C10" s="31" t="s">
        <v>63</v>
      </c>
      <c r="D10" s="10" t="s">
        <v>16</v>
      </c>
      <c r="E10" s="17">
        <v>1</v>
      </c>
      <c r="F10" s="17">
        <v>134940</v>
      </c>
      <c r="G10" s="17">
        <v>1</v>
      </c>
      <c r="H10" s="17">
        <v>15000</v>
      </c>
      <c r="I10" s="17">
        <v>550</v>
      </c>
      <c r="J10" s="17">
        <v>1800</v>
      </c>
      <c r="K10" s="18">
        <v>75</v>
      </c>
      <c r="L10" s="17">
        <v>1250</v>
      </c>
      <c r="M10" s="17">
        <v>75</v>
      </c>
      <c r="N10" s="18">
        <v>0</v>
      </c>
      <c r="O10" s="18">
        <f t="shared" si="0"/>
        <v>3750</v>
      </c>
      <c r="P10" s="17">
        <v>15000</v>
      </c>
      <c r="Q10" s="17">
        <v>15000</v>
      </c>
    </row>
    <row r="11" spans="1:17" hidden="1" x14ac:dyDescent="0.3">
      <c r="A11" s="15" t="s">
        <v>24</v>
      </c>
      <c r="B11" s="2" t="s">
        <v>46</v>
      </c>
      <c r="C11" s="31" t="s">
        <v>47</v>
      </c>
      <c r="D11" s="10" t="s">
        <v>16</v>
      </c>
      <c r="E11" s="17">
        <v>5</v>
      </c>
      <c r="F11" s="17">
        <v>283980</v>
      </c>
      <c r="G11" s="17">
        <v>5</v>
      </c>
      <c r="H11" s="17">
        <v>75000</v>
      </c>
      <c r="I11" s="17">
        <v>2750</v>
      </c>
      <c r="J11" s="17">
        <v>9000</v>
      </c>
      <c r="K11" s="18">
        <v>375</v>
      </c>
      <c r="L11" s="17">
        <v>6250</v>
      </c>
      <c r="M11" s="17">
        <v>375</v>
      </c>
      <c r="N11" s="18">
        <v>0</v>
      </c>
      <c r="O11" s="18">
        <f t="shared" si="0"/>
        <v>18750</v>
      </c>
      <c r="P11" s="17">
        <v>75000</v>
      </c>
      <c r="Q11" s="17">
        <v>75000</v>
      </c>
    </row>
    <row r="12" spans="1:17" hidden="1" x14ac:dyDescent="0.3">
      <c r="A12" s="15" t="s">
        <v>24</v>
      </c>
      <c r="B12" s="2" t="s">
        <v>57</v>
      </c>
      <c r="C12" s="31" t="s">
        <v>58</v>
      </c>
      <c r="D12" s="10" t="s">
        <v>16</v>
      </c>
      <c r="E12" s="17">
        <v>4</v>
      </c>
      <c r="F12" s="17">
        <v>47152.46</v>
      </c>
      <c r="G12" s="17">
        <v>4</v>
      </c>
      <c r="H12" s="17">
        <v>43054</v>
      </c>
      <c r="I12" s="17">
        <v>1580</v>
      </c>
      <c r="J12" s="17">
        <v>5166</v>
      </c>
      <c r="K12" s="18">
        <v>216</v>
      </c>
      <c r="L12" s="17">
        <v>3586</v>
      </c>
      <c r="M12" s="17">
        <v>216</v>
      </c>
      <c r="N12" s="18">
        <v>0</v>
      </c>
      <c r="O12" s="18">
        <f t="shared" si="0"/>
        <v>10764</v>
      </c>
      <c r="P12" s="17">
        <v>43054</v>
      </c>
      <c r="Q12" s="17">
        <v>43054</v>
      </c>
    </row>
    <row r="13" spans="1:17" hidden="1" x14ac:dyDescent="0.3">
      <c r="A13" s="15" t="s">
        <v>24</v>
      </c>
      <c r="B13" s="2" t="s">
        <v>61</v>
      </c>
      <c r="C13" s="31" t="s">
        <v>32</v>
      </c>
      <c r="D13" s="10" t="s">
        <v>16</v>
      </c>
      <c r="E13" s="17">
        <v>7</v>
      </c>
      <c r="F13" s="17">
        <v>144789.54999999999</v>
      </c>
      <c r="G13" s="17">
        <v>7</v>
      </c>
      <c r="H13" s="17">
        <v>96884</v>
      </c>
      <c r="I13" s="17">
        <v>4803</v>
      </c>
      <c r="J13" s="17">
        <v>11626</v>
      </c>
      <c r="K13" s="18">
        <v>485</v>
      </c>
      <c r="L13" s="17">
        <v>6823</v>
      </c>
      <c r="M13" s="17">
        <v>485</v>
      </c>
      <c r="N13" s="18">
        <v>0</v>
      </c>
      <c r="O13" s="18">
        <f t="shared" si="0"/>
        <v>24222</v>
      </c>
      <c r="P13" s="17">
        <v>96884</v>
      </c>
      <c r="Q13" s="17">
        <v>81884</v>
      </c>
    </row>
    <row r="14" spans="1:17" hidden="1" x14ac:dyDescent="0.3">
      <c r="A14" s="15" t="s">
        <v>24</v>
      </c>
      <c r="B14" s="2" t="s">
        <v>31</v>
      </c>
      <c r="C14" s="31" t="s">
        <v>32</v>
      </c>
      <c r="D14" s="10" t="s">
        <v>16</v>
      </c>
      <c r="E14" s="17">
        <v>133</v>
      </c>
      <c r="F14" s="17">
        <v>2236888.3399999989</v>
      </c>
      <c r="G14" s="17">
        <v>133</v>
      </c>
      <c r="H14" s="17">
        <v>1917444</v>
      </c>
      <c r="I14" s="17">
        <v>82065</v>
      </c>
      <c r="J14" s="17">
        <v>230102</v>
      </c>
      <c r="K14" s="18">
        <v>9607</v>
      </c>
      <c r="L14" s="17">
        <v>148037</v>
      </c>
      <c r="M14" s="17">
        <v>8889</v>
      </c>
      <c r="N14" s="18">
        <v>0</v>
      </c>
      <c r="O14" s="18">
        <f t="shared" si="0"/>
        <v>478700</v>
      </c>
      <c r="P14" s="17">
        <v>1776626</v>
      </c>
      <c r="Q14" s="17">
        <v>1776626</v>
      </c>
    </row>
    <row r="15" spans="1:17" hidden="1" x14ac:dyDescent="0.3">
      <c r="A15" s="15" t="s">
        <v>24</v>
      </c>
      <c r="B15" s="2" t="s">
        <v>33</v>
      </c>
      <c r="C15" s="31" t="s">
        <v>32</v>
      </c>
      <c r="D15" s="10" t="s">
        <v>16</v>
      </c>
      <c r="E15" s="17">
        <v>70</v>
      </c>
      <c r="F15" s="17">
        <v>1240171.8799999999</v>
      </c>
      <c r="G15" s="17">
        <v>70</v>
      </c>
      <c r="H15" s="17">
        <v>1063067</v>
      </c>
      <c r="I15" s="17">
        <v>43591</v>
      </c>
      <c r="J15" s="17">
        <v>127572</v>
      </c>
      <c r="K15" s="18">
        <v>5330</v>
      </c>
      <c r="L15" s="17">
        <v>83981</v>
      </c>
      <c r="M15" s="17">
        <v>5047</v>
      </c>
      <c r="N15" s="18">
        <v>0</v>
      </c>
      <c r="O15" s="18">
        <f t="shared" si="0"/>
        <v>265521</v>
      </c>
      <c r="P15" s="17">
        <v>1007878</v>
      </c>
      <c r="Q15" s="17">
        <v>1007878</v>
      </c>
    </row>
    <row r="16" spans="1:17" x14ac:dyDescent="0.3">
      <c r="A16" s="15" t="s">
        <v>24</v>
      </c>
      <c r="B16" s="2" t="s">
        <v>34</v>
      </c>
      <c r="C16" s="31" t="s">
        <v>35</v>
      </c>
      <c r="D16" s="10" t="s">
        <v>16</v>
      </c>
      <c r="E16" s="17">
        <v>25</v>
      </c>
      <c r="F16" s="17">
        <v>406082</v>
      </c>
      <c r="G16" s="17">
        <v>25</v>
      </c>
      <c r="H16" s="17">
        <v>366648</v>
      </c>
      <c r="I16" s="17">
        <v>13445</v>
      </c>
      <c r="J16" s="17">
        <v>43998</v>
      </c>
      <c r="K16" s="18">
        <v>1834</v>
      </c>
      <c r="L16" s="17">
        <v>30553</v>
      </c>
      <c r="M16" s="17">
        <v>1834</v>
      </c>
      <c r="N16" s="18">
        <v>0</v>
      </c>
      <c r="O16" s="18">
        <f t="shared" si="0"/>
        <v>91664</v>
      </c>
      <c r="P16" s="17">
        <v>366648</v>
      </c>
      <c r="Q16" s="17">
        <v>366648</v>
      </c>
    </row>
    <row r="17" spans="1:17" hidden="1" x14ac:dyDescent="0.3">
      <c r="A17" s="15" t="s">
        <v>24</v>
      </c>
      <c r="B17" s="2" t="s">
        <v>36</v>
      </c>
      <c r="C17" s="31" t="s">
        <v>37</v>
      </c>
      <c r="D17" s="10" t="s">
        <v>16</v>
      </c>
      <c r="E17" s="17">
        <v>163</v>
      </c>
      <c r="F17" s="17">
        <v>1736489.2899999991</v>
      </c>
      <c r="G17" s="17">
        <v>163</v>
      </c>
      <c r="H17" s="17">
        <v>1443047</v>
      </c>
      <c r="I17" s="17">
        <v>52976</v>
      </c>
      <c r="J17" s="17">
        <v>173163</v>
      </c>
      <c r="K17" s="18">
        <v>7178</v>
      </c>
      <c r="L17" s="17">
        <v>120187</v>
      </c>
      <c r="M17" s="17">
        <v>7178</v>
      </c>
      <c r="N17" s="18">
        <v>0</v>
      </c>
      <c r="O17" s="18">
        <f t="shared" si="0"/>
        <v>360682</v>
      </c>
      <c r="P17" s="17">
        <v>1443047</v>
      </c>
      <c r="Q17" s="17">
        <v>1443047</v>
      </c>
    </row>
    <row r="18" spans="1:17" hidden="1" x14ac:dyDescent="0.3">
      <c r="A18" s="15" t="s">
        <v>24</v>
      </c>
      <c r="B18" s="2" t="s">
        <v>53</v>
      </c>
      <c r="C18" s="31" t="s">
        <v>54</v>
      </c>
      <c r="D18" s="10" t="s">
        <v>16</v>
      </c>
      <c r="E18" s="17">
        <v>189</v>
      </c>
      <c r="F18" s="17">
        <v>1921941.7600000002</v>
      </c>
      <c r="G18" s="17">
        <v>189</v>
      </c>
      <c r="H18" s="17">
        <v>1615079</v>
      </c>
      <c r="I18" s="17">
        <v>59310</v>
      </c>
      <c r="J18" s="17">
        <v>193862</v>
      </c>
      <c r="K18" s="18">
        <v>8118</v>
      </c>
      <c r="L18" s="17">
        <v>134552</v>
      </c>
      <c r="M18" s="17">
        <v>8118</v>
      </c>
      <c r="N18" s="18">
        <v>0</v>
      </c>
      <c r="O18" s="18">
        <f t="shared" si="0"/>
        <v>403960</v>
      </c>
      <c r="P18" s="17">
        <v>1615079</v>
      </c>
      <c r="Q18" s="17">
        <v>1615079</v>
      </c>
    </row>
    <row r="19" spans="1:17" hidden="1" x14ac:dyDescent="0.3">
      <c r="A19" s="15" t="s">
        <v>24</v>
      </c>
      <c r="B19" s="2" t="s">
        <v>38</v>
      </c>
      <c r="C19" s="31" t="s">
        <v>39</v>
      </c>
      <c r="D19" s="10" t="s">
        <v>16</v>
      </c>
      <c r="E19" s="17">
        <v>23</v>
      </c>
      <c r="F19" s="17">
        <v>233259.16</v>
      </c>
      <c r="G19" s="17">
        <v>23</v>
      </c>
      <c r="H19" s="17">
        <v>196397</v>
      </c>
      <c r="I19" s="17">
        <v>7210</v>
      </c>
      <c r="J19" s="17">
        <v>23567</v>
      </c>
      <c r="K19" s="18">
        <v>979</v>
      </c>
      <c r="L19" s="17">
        <v>16357</v>
      </c>
      <c r="M19" s="17">
        <v>979</v>
      </c>
      <c r="N19" s="18">
        <v>0</v>
      </c>
      <c r="O19" s="18">
        <f t="shared" si="0"/>
        <v>49092</v>
      </c>
      <c r="P19" s="17">
        <v>196397</v>
      </c>
      <c r="Q19" s="17">
        <v>196397</v>
      </c>
    </row>
    <row r="20" spans="1:17" hidden="1" x14ac:dyDescent="0.3">
      <c r="A20" s="15" t="s">
        <v>24</v>
      </c>
      <c r="B20" s="2" t="s">
        <v>40</v>
      </c>
      <c r="C20" s="31" t="s">
        <v>41</v>
      </c>
      <c r="D20" s="10" t="s">
        <v>16</v>
      </c>
      <c r="E20" s="17">
        <v>3</v>
      </c>
      <c r="F20" s="17">
        <v>49926.850000000006</v>
      </c>
      <c r="G20" s="17">
        <v>3</v>
      </c>
      <c r="H20" s="17">
        <v>35198</v>
      </c>
      <c r="I20" s="17">
        <v>1292</v>
      </c>
      <c r="J20" s="17">
        <v>4224</v>
      </c>
      <c r="K20" s="18">
        <v>175</v>
      </c>
      <c r="L20" s="17">
        <v>2932</v>
      </c>
      <c r="M20" s="17">
        <v>175</v>
      </c>
      <c r="N20" s="18">
        <v>0</v>
      </c>
      <c r="O20" s="18">
        <f t="shared" si="0"/>
        <v>8798</v>
      </c>
      <c r="P20" s="17">
        <v>35198</v>
      </c>
      <c r="Q20" s="17">
        <v>35198</v>
      </c>
    </row>
    <row r="21" spans="1:17" hidden="1" x14ac:dyDescent="0.3">
      <c r="A21" s="15" t="s">
        <v>24</v>
      </c>
      <c r="B21" s="2" t="s">
        <v>69</v>
      </c>
      <c r="C21" s="31" t="s">
        <v>70</v>
      </c>
      <c r="D21" s="10" t="s">
        <v>16</v>
      </c>
      <c r="E21" s="17">
        <v>28</v>
      </c>
      <c r="F21" s="17">
        <v>451350.88000000006</v>
      </c>
      <c r="G21" s="17">
        <v>28</v>
      </c>
      <c r="H21" s="17">
        <v>326824</v>
      </c>
      <c r="I21" s="17">
        <v>13051</v>
      </c>
      <c r="J21" s="17">
        <v>39220</v>
      </c>
      <c r="K21" s="18">
        <v>1633</v>
      </c>
      <c r="L21" s="17">
        <v>26169</v>
      </c>
      <c r="M21" s="17">
        <v>1633</v>
      </c>
      <c r="N21" s="18">
        <v>0</v>
      </c>
      <c r="O21" s="18">
        <f t="shared" si="0"/>
        <v>81706</v>
      </c>
      <c r="P21" s="17">
        <v>326824</v>
      </c>
      <c r="Q21" s="17">
        <v>314143</v>
      </c>
    </row>
    <row r="22" spans="1:17" hidden="1" x14ac:dyDescent="0.3">
      <c r="A22" s="15" t="s">
        <v>24</v>
      </c>
      <c r="B22" s="2" t="s">
        <v>73</v>
      </c>
      <c r="C22" s="31" t="s">
        <v>75</v>
      </c>
      <c r="D22" s="10" t="s">
        <v>16</v>
      </c>
      <c r="E22" s="17">
        <v>13</v>
      </c>
      <c r="F22" s="17">
        <v>306095.41000000003</v>
      </c>
      <c r="G22" s="17">
        <v>13</v>
      </c>
      <c r="H22" s="17">
        <v>192763</v>
      </c>
      <c r="I22" s="17">
        <v>7068</v>
      </c>
      <c r="J22" s="17">
        <v>23131</v>
      </c>
      <c r="K22" s="18">
        <v>963</v>
      </c>
      <c r="L22" s="17">
        <v>16063</v>
      </c>
      <c r="M22" s="17">
        <v>963</v>
      </c>
      <c r="N22" s="18">
        <v>0</v>
      </c>
      <c r="O22" s="18">
        <f t="shared" si="0"/>
        <v>48188</v>
      </c>
      <c r="P22" s="17">
        <v>192763</v>
      </c>
      <c r="Q22" s="17">
        <v>192763</v>
      </c>
    </row>
    <row r="23" spans="1:17" hidden="1" x14ac:dyDescent="0.3">
      <c r="A23" s="15" t="s">
        <v>24</v>
      </c>
      <c r="B23" s="2" t="s">
        <v>55</v>
      </c>
      <c r="C23" s="31" t="s">
        <v>56</v>
      </c>
      <c r="D23" s="10" t="s">
        <v>16</v>
      </c>
      <c r="E23" s="17">
        <v>76</v>
      </c>
      <c r="F23" s="17">
        <v>984209.51999999967</v>
      </c>
      <c r="G23" s="17">
        <v>76</v>
      </c>
      <c r="H23" s="17">
        <v>689420</v>
      </c>
      <c r="I23" s="17">
        <v>25297</v>
      </c>
      <c r="J23" s="17">
        <v>82733</v>
      </c>
      <c r="K23" s="18">
        <v>3451</v>
      </c>
      <c r="L23" s="17">
        <v>57436</v>
      </c>
      <c r="M23" s="17">
        <v>3451</v>
      </c>
      <c r="N23" s="18">
        <v>0</v>
      </c>
      <c r="O23" s="18">
        <f t="shared" si="0"/>
        <v>172368</v>
      </c>
      <c r="P23" s="17">
        <v>689420</v>
      </c>
      <c r="Q23" s="17">
        <v>689420</v>
      </c>
    </row>
    <row r="24" spans="1:17" hidden="1" x14ac:dyDescent="0.3">
      <c r="A24" s="15" t="s">
        <v>24</v>
      </c>
      <c r="B24" s="2" t="s">
        <v>42</v>
      </c>
      <c r="C24" s="31" t="s">
        <v>43</v>
      </c>
      <c r="D24" s="10" t="s">
        <v>16</v>
      </c>
      <c r="E24" s="17">
        <v>7</v>
      </c>
      <c r="F24" s="17">
        <v>177938.47</v>
      </c>
      <c r="G24" s="17">
        <v>7</v>
      </c>
      <c r="H24" s="17">
        <v>105000</v>
      </c>
      <c r="I24" s="17">
        <v>3850</v>
      </c>
      <c r="J24" s="17">
        <v>12600</v>
      </c>
      <c r="K24" s="18">
        <v>525</v>
      </c>
      <c r="L24" s="17">
        <v>8750</v>
      </c>
      <c r="M24" s="17">
        <v>525</v>
      </c>
      <c r="N24" s="18">
        <v>0</v>
      </c>
      <c r="O24" s="18">
        <f t="shared" si="0"/>
        <v>26250</v>
      </c>
      <c r="P24" s="17">
        <v>105000</v>
      </c>
      <c r="Q24" s="17">
        <v>105000</v>
      </c>
    </row>
    <row r="25" spans="1:17" hidden="1" x14ac:dyDescent="0.3">
      <c r="A25" s="15" t="s">
        <v>24</v>
      </c>
      <c r="B25" s="2" t="s">
        <v>66</v>
      </c>
      <c r="C25" s="31" t="s">
        <v>67</v>
      </c>
      <c r="D25" s="10" t="s">
        <v>16</v>
      </c>
      <c r="E25" s="17">
        <v>1</v>
      </c>
      <c r="F25" s="17">
        <v>12865</v>
      </c>
      <c r="G25" s="17">
        <v>1</v>
      </c>
      <c r="H25" s="17">
        <v>10099</v>
      </c>
      <c r="I25" s="17">
        <v>371</v>
      </c>
      <c r="J25" s="17">
        <v>1212</v>
      </c>
      <c r="K25" s="18">
        <v>50</v>
      </c>
      <c r="L25" s="17">
        <v>841</v>
      </c>
      <c r="M25" s="17">
        <v>50</v>
      </c>
      <c r="N25" s="18">
        <v>0</v>
      </c>
      <c r="O25" s="18">
        <f t="shared" si="0"/>
        <v>2524</v>
      </c>
      <c r="P25" s="17">
        <v>10099</v>
      </c>
      <c r="Q25" s="17">
        <v>10099</v>
      </c>
    </row>
    <row r="26" spans="1:17" hidden="1" x14ac:dyDescent="0.3">
      <c r="A26" s="15" t="s">
        <v>24</v>
      </c>
      <c r="B26" s="2" t="s">
        <v>44</v>
      </c>
      <c r="C26" s="31" t="s">
        <v>45</v>
      </c>
      <c r="D26" s="10" t="s">
        <v>16</v>
      </c>
      <c r="E26" s="17">
        <v>1</v>
      </c>
      <c r="F26" s="17">
        <v>18716</v>
      </c>
      <c r="G26" s="17">
        <v>1</v>
      </c>
      <c r="H26" s="17">
        <v>15000</v>
      </c>
      <c r="I26" s="17">
        <v>550</v>
      </c>
      <c r="J26" s="17">
        <v>1800</v>
      </c>
      <c r="K26" s="18">
        <v>75</v>
      </c>
      <c r="L26" s="17">
        <v>1250</v>
      </c>
      <c r="M26" s="17">
        <v>75</v>
      </c>
      <c r="N26" s="18">
        <v>0</v>
      </c>
      <c r="O26" s="18">
        <f t="shared" si="0"/>
        <v>3750</v>
      </c>
      <c r="P26" s="17">
        <v>15000</v>
      </c>
      <c r="Q26" s="17">
        <v>15000</v>
      </c>
    </row>
    <row r="27" spans="1:17" hidden="1" x14ac:dyDescent="0.3">
      <c r="A27" s="15" t="s">
        <v>24</v>
      </c>
      <c r="B27" s="2" t="s">
        <v>50</v>
      </c>
      <c r="C27" s="31" t="s">
        <v>51</v>
      </c>
      <c r="D27" s="10" t="s">
        <v>16</v>
      </c>
      <c r="E27" s="17">
        <v>1</v>
      </c>
      <c r="F27" s="17">
        <v>12240.54</v>
      </c>
      <c r="G27" s="17">
        <v>1</v>
      </c>
      <c r="H27" s="17">
        <v>11841</v>
      </c>
      <c r="I27" s="17">
        <v>435</v>
      </c>
      <c r="J27" s="17">
        <v>1421</v>
      </c>
      <c r="K27" s="18">
        <v>59</v>
      </c>
      <c r="L27" s="17">
        <v>986</v>
      </c>
      <c r="M27" s="17">
        <v>59</v>
      </c>
      <c r="N27" s="18">
        <v>0</v>
      </c>
      <c r="O27" s="18">
        <f t="shared" si="0"/>
        <v>2960</v>
      </c>
      <c r="P27" s="17">
        <v>11841</v>
      </c>
      <c r="Q27" s="17">
        <v>11841</v>
      </c>
    </row>
    <row r="28" spans="1:17" hidden="1" x14ac:dyDescent="0.3">
      <c r="A28" s="15" t="s">
        <v>24</v>
      </c>
      <c r="B28" s="2" t="s">
        <v>59</v>
      </c>
      <c r="C28" s="31" t="s">
        <v>60</v>
      </c>
      <c r="D28" s="10" t="s">
        <v>16</v>
      </c>
      <c r="E28" s="17">
        <v>3</v>
      </c>
      <c r="F28" s="17">
        <v>61122.17</v>
      </c>
      <c r="G28" s="17">
        <v>3</v>
      </c>
      <c r="H28" s="17">
        <v>33702</v>
      </c>
      <c r="I28" s="17">
        <v>1237</v>
      </c>
      <c r="J28" s="17">
        <v>4044</v>
      </c>
      <c r="K28" s="18">
        <v>168</v>
      </c>
      <c r="L28" s="17">
        <v>2807</v>
      </c>
      <c r="M28" s="17">
        <v>168</v>
      </c>
      <c r="N28" s="18">
        <v>0</v>
      </c>
      <c r="O28" s="18">
        <f t="shared" si="0"/>
        <v>8424</v>
      </c>
      <c r="P28" s="17">
        <v>33702</v>
      </c>
      <c r="Q28" s="17">
        <v>33702</v>
      </c>
    </row>
    <row r="29" spans="1:17" hidden="1" x14ac:dyDescent="0.3">
      <c r="A29" s="15" t="s">
        <v>24</v>
      </c>
      <c r="B29" s="2" t="s">
        <v>52</v>
      </c>
      <c r="C29" s="31" t="s">
        <v>49</v>
      </c>
      <c r="D29" s="10" t="s">
        <v>16</v>
      </c>
      <c r="E29" s="17">
        <v>5</v>
      </c>
      <c r="F29" s="17">
        <v>96058.57</v>
      </c>
      <c r="G29" s="17">
        <v>5</v>
      </c>
      <c r="H29" s="17">
        <v>67446</v>
      </c>
      <c r="I29" s="17">
        <v>2474</v>
      </c>
      <c r="J29" s="17">
        <v>8094</v>
      </c>
      <c r="K29" s="18">
        <v>337</v>
      </c>
      <c r="L29" s="17">
        <v>5620</v>
      </c>
      <c r="M29" s="17">
        <v>337</v>
      </c>
      <c r="N29" s="18">
        <v>0</v>
      </c>
      <c r="O29" s="18">
        <f t="shared" si="0"/>
        <v>16862</v>
      </c>
      <c r="P29" s="17">
        <v>67446</v>
      </c>
      <c r="Q29" s="17">
        <v>67446</v>
      </c>
    </row>
    <row r="30" spans="1:17" hidden="1" x14ac:dyDescent="0.3">
      <c r="A30" s="15" t="s">
        <v>24</v>
      </c>
      <c r="B30" s="2" t="s">
        <v>48</v>
      </c>
      <c r="C30" s="31" t="s">
        <v>49</v>
      </c>
      <c r="D30" s="10" t="s">
        <v>16</v>
      </c>
      <c r="E30" s="17">
        <v>1</v>
      </c>
      <c r="F30" s="17">
        <v>16709.86</v>
      </c>
      <c r="G30" s="17">
        <v>1</v>
      </c>
      <c r="H30" s="17">
        <v>15000</v>
      </c>
      <c r="I30" s="17">
        <v>550</v>
      </c>
      <c r="J30" s="17">
        <v>1800</v>
      </c>
      <c r="K30" s="18">
        <v>75</v>
      </c>
      <c r="L30" s="17">
        <v>1250</v>
      </c>
      <c r="M30" s="17">
        <v>75</v>
      </c>
      <c r="N30" s="18">
        <v>0</v>
      </c>
      <c r="O30" s="18">
        <f t="shared" si="0"/>
        <v>3750</v>
      </c>
      <c r="P30" s="17">
        <v>15000</v>
      </c>
      <c r="Q30" s="17">
        <v>15000</v>
      </c>
    </row>
    <row r="31" spans="1:17" hidden="1" x14ac:dyDescent="0.3">
      <c r="A31" s="15" t="s">
        <v>24</v>
      </c>
      <c r="B31" s="2" t="s">
        <v>76</v>
      </c>
      <c r="C31" s="31">
        <v>0</v>
      </c>
      <c r="D31" s="10" t="s">
        <v>16</v>
      </c>
      <c r="E31" s="17">
        <v>26</v>
      </c>
      <c r="F31" s="17">
        <v>339622</v>
      </c>
      <c r="G31" s="17">
        <v>26</v>
      </c>
      <c r="H31" s="17">
        <v>250352</v>
      </c>
      <c r="I31" s="17">
        <v>9194</v>
      </c>
      <c r="J31" s="17">
        <v>30050</v>
      </c>
      <c r="K31" s="18">
        <v>1258</v>
      </c>
      <c r="L31" s="17">
        <v>20856</v>
      </c>
      <c r="M31" s="17">
        <v>1258</v>
      </c>
      <c r="N31" s="18">
        <v>0</v>
      </c>
      <c r="O31" s="18">
        <f t="shared" si="0"/>
        <v>62616</v>
      </c>
      <c r="P31" s="17">
        <v>250352</v>
      </c>
      <c r="Q31" s="17">
        <v>250352</v>
      </c>
    </row>
    <row r="32" spans="1:17" hidden="1" x14ac:dyDescent="0.3">
      <c r="A32" s="15" t="s">
        <v>24</v>
      </c>
      <c r="B32" s="2" t="s">
        <v>62</v>
      </c>
      <c r="C32" s="31" t="s">
        <v>68</v>
      </c>
      <c r="D32" s="10" t="s">
        <v>16</v>
      </c>
      <c r="E32" s="17">
        <v>8</v>
      </c>
      <c r="F32" s="17">
        <v>130833.46</v>
      </c>
      <c r="G32" s="17">
        <v>8</v>
      </c>
      <c r="H32" s="17">
        <v>93980</v>
      </c>
      <c r="I32" s="17">
        <v>3446</v>
      </c>
      <c r="J32" s="17">
        <v>11276</v>
      </c>
      <c r="K32" s="18">
        <v>470</v>
      </c>
      <c r="L32" s="17">
        <v>7830</v>
      </c>
      <c r="M32" s="17">
        <v>470</v>
      </c>
      <c r="N32" s="18">
        <v>0</v>
      </c>
      <c r="O32" s="18">
        <f t="shared" si="0"/>
        <v>23492</v>
      </c>
      <c r="P32" s="17">
        <v>93980</v>
      </c>
      <c r="Q32" s="17">
        <v>93980</v>
      </c>
    </row>
    <row r="33" spans="1:17" hidden="1" x14ac:dyDescent="0.3">
      <c r="A33" s="15" t="s">
        <v>24</v>
      </c>
      <c r="B33" s="2" t="s">
        <v>78</v>
      </c>
      <c r="C33" s="31">
        <v>0</v>
      </c>
      <c r="D33" s="10" t="s">
        <v>16</v>
      </c>
      <c r="E33" s="17">
        <v>4</v>
      </c>
      <c r="F33" s="17">
        <v>22442.199999999997</v>
      </c>
      <c r="G33" s="17">
        <v>4</v>
      </c>
      <c r="H33" s="17">
        <v>19582</v>
      </c>
      <c r="I33" s="17">
        <v>720</v>
      </c>
      <c r="J33" s="17">
        <v>2350</v>
      </c>
      <c r="K33" s="18">
        <v>98</v>
      </c>
      <c r="L33" s="17">
        <v>1630</v>
      </c>
      <c r="M33" s="17">
        <v>98</v>
      </c>
      <c r="N33" s="18">
        <v>0</v>
      </c>
      <c r="O33" s="18">
        <f t="shared" si="0"/>
        <v>4896</v>
      </c>
      <c r="P33" s="17">
        <v>19582</v>
      </c>
      <c r="Q33" s="17">
        <v>19582</v>
      </c>
    </row>
    <row r="34" spans="1:17" hidden="1" x14ac:dyDescent="0.3">
      <c r="A34" s="8" t="s">
        <v>24</v>
      </c>
      <c r="B34" s="8" t="s">
        <v>31</v>
      </c>
      <c r="C34" s="8" t="s">
        <v>32</v>
      </c>
      <c r="D34" s="8" t="s">
        <v>16</v>
      </c>
      <c r="E34" s="8">
        <v>1</v>
      </c>
      <c r="F34" s="8">
        <v>19255.900000000001</v>
      </c>
      <c r="G34" s="8">
        <v>1</v>
      </c>
      <c r="H34" s="8">
        <v>16506</v>
      </c>
      <c r="I34" s="8">
        <v>731</v>
      </c>
      <c r="J34" s="8">
        <v>1981</v>
      </c>
      <c r="K34" s="8">
        <v>83</v>
      </c>
      <c r="L34" s="8">
        <v>1250</v>
      </c>
      <c r="M34" s="8">
        <v>75</v>
      </c>
      <c r="N34" s="8">
        <v>0</v>
      </c>
      <c r="O34" s="8">
        <f t="shared" ref="O34:O36" si="1">SUM(I34:N34)</f>
        <v>4120</v>
      </c>
      <c r="P34" s="8">
        <v>15000</v>
      </c>
      <c r="Q34" s="8">
        <v>15000</v>
      </c>
    </row>
    <row r="35" spans="1:17" hidden="1" x14ac:dyDescent="0.3">
      <c r="A35" s="8" t="s">
        <v>24</v>
      </c>
      <c r="B35" s="8" t="s">
        <v>36</v>
      </c>
      <c r="C35" s="8" t="s">
        <v>37</v>
      </c>
      <c r="D35" s="8" t="s">
        <v>16</v>
      </c>
      <c r="E35" s="8">
        <v>2</v>
      </c>
      <c r="F35" s="8">
        <v>9388.9699999999993</v>
      </c>
      <c r="G35" s="8">
        <v>2</v>
      </c>
      <c r="H35" s="8">
        <v>8099</v>
      </c>
      <c r="I35" s="8">
        <v>297</v>
      </c>
      <c r="J35" s="8">
        <v>971</v>
      </c>
      <c r="K35" s="8">
        <v>40</v>
      </c>
      <c r="L35" s="8">
        <v>674</v>
      </c>
      <c r="M35" s="8">
        <v>40</v>
      </c>
      <c r="N35" s="8">
        <v>0</v>
      </c>
      <c r="O35" s="8">
        <f t="shared" si="1"/>
        <v>2022</v>
      </c>
      <c r="P35" s="8">
        <v>8099</v>
      </c>
      <c r="Q35" s="8">
        <v>8099</v>
      </c>
    </row>
    <row r="36" spans="1:17" hidden="1" x14ac:dyDescent="0.3">
      <c r="A36" s="8" t="s">
        <v>24</v>
      </c>
      <c r="B36" s="8" t="s">
        <v>79</v>
      </c>
      <c r="C36" s="8">
        <v>0</v>
      </c>
      <c r="D36" s="8" t="s">
        <v>16</v>
      </c>
      <c r="E36" s="8">
        <v>6</v>
      </c>
      <c r="F36" s="8">
        <v>65847.259999999995</v>
      </c>
      <c r="G36" s="8">
        <v>6</v>
      </c>
      <c r="H36" s="8">
        <v>58640</v>
      </c>
      <c r="I36" s="8">
        <v>2154</v>
      </c>
      <c r="J36" s="8">
        <v>7038</v>
      </c>
      <c r="K36" s="8">
        <v>292</v>
      </c>
      <c r="L36" s="8">
        <v>4884</v>
      </c>
      <c r="M36" s="8">
        <v>292</v>
      </c>
      <c r="N36" s="8">
        <v>0</v>
      </c>
      <c r="O36" s="8">
        <f t="shared" si="1"/>
        <v>14660</v>
      </c>
      <c r="P36" s="8">
        <v>58640</v>
      </c>
      <c r="Q36" s="8">
        <v>58640</v>
      </c>
    </row>
    <row r="37" spans="1:17" hidden="1" x14ac:dyDescent="0.3">
      <c r="A37" s="15"/>
      <c r="B37" s="2"/>
      <c r="C37" s="2"/>
      <c r="D37" s="10"/>
      <c r="E37" s="17"/>
      <c r="F37" s="17"/>
      <c r="G37" s="17"/>
      <c r="H37" s="17"/>
      <c r="I37" s="17"/>
      <c r="J37" s="17"/>
      <c r="K37" s="18"/>
      <c r="L37" s="17"/>
      <c r="M37" s="17"/>
      <c r="N37" s="18"/>
      <c r="O37" s="18"/>
      <c r="P37" s="17"/>
      <c r="Q37" s="26"/>
    </row>
    <row r="38" spans="1:17" hidden="1" x14ac:dyDescent="0.3">
      <c r="A38" s="2"/>
      <c r="B38" s="15" t="s">
        <v>22</v>
      </c>
      <c r="C38" s="15" t="s">
        <v>22</v>
      </c>
      <c r="D38" s="10"/>
      <c r="E38" s="19">
        <f t="shared" ref="E38" si="2">SUM(E6:E37)</f>
        <v>930</v>
      </c>
      <c r="F38" s="19">
        <f t="shared" ref="F38" si="3">SUM(F6:F37)</f>
        <v>12499143.949999999</v>
      </c>
      <c r="G38" s="19">
        <f t="shared" ref="G38" si="4">SUM(G6:G37)</f>
        <v>930</v>
      </c>
      <c r="H38" s="19">
        <f t="shared" ref="H38" si="5">SUM(H6:H37)</f>
        <v>9711277</v>
      </c>
      <c r="I38" s="19">
        <f t="shared" ref="I38" si="6">SUM(I6:I37)</f>
        <v>375138</v>
      </c>
      <c r="J38" s="19">
        <f t="shared" ref="J38" si="7">SUM(J6:J37)</f>
        <v>1165431</v>
      </c>
      <c r="K38" s="19">
        <f t="shared" ref="K38" si="8">SUM(K6:K37)</f>
        <v>48594</v>
      </c>
      <c r="L38" s="19">
        <f t="shared" ref="L38" si="9">SUM(L6:L37)</f>
        <v>790293</v>
      </c>
      <c r="M38" s="19">
        <f t="shared" ref="M38" si="10">SUM(M6:M37)</f>
        <v>47585</v>
      </c>
      <c r="N38" s="19">
        <f t="shared" ref="N38" si="11">SUM(N6:N37)</f>
        <v>0</v>
      </c>
      <c r="O38" s="19">
        <f t="shared" ref="O38" si="12">SUM(O6:O37)</f>
        <v>2427041</v>
      </c>
      <c r="P38" s="19">
        <f t="shared" ref="P38" si="13">SUM(P6:P37)</f>
        <v>9513764</v>
      </c>
      <c r="Q38" s="19">
        <f t="shared" ref="Q38" si="14">SUM(Q6:Q37)</f>
        <v>9486083</v>
      </c>
    </row>
    <row r="39" spans="1:17" hidden="1" x14ac:dyDescent="0.3">
      <c r="A39" s="2"/>
      <c r="B39" s="8" t="s">
        <v>80</v>
      </c>
      <c r="C39" s="8" t="s">
        <v>80</v>
      </c>
      <c r="D39" s="10"/>
      <c r="E39" s="20">
        <f>SUM(E34:E35)</f>
        <v>3</v>
      </c>
      <c r="F39" s="20">
        <f t="shared" ref="F39:Q39" si="15">SUM(F34:F35)</f>
        <v>28644.870000000003</v>
      </c>
      <c r="G39" s="20">
        <f t="shared" si="15"/>
        <v>3</v>
      </c>
      <c r="H39" s="20">
        <f t="shared" si="15"/>
        <v>24605</v>
      </c>
      <c r="I39" s="20">
        <f t="shared" si="15"/>
        <v>1028</v>
      </c>
      <c r="J39" s="20">
        <f t="shared" si="15"/>
        <v>2952</v>
      </c>
      <c r="K39" s="20">
        <f t="shared" si="15"/>
        <v>123</v>
      </c>
      <c r="L39" s="20">
        <f t="shared" si="15"/>
        <v>1924</v>
      </c>
      <c r="M39" s="20">
        <f t="shared" si="15"/>
        <v>115</v>
      </c>
      <c r="N39" s="20">
        <f t="shared" si="15"/>
        <v>0</v>
      </c>
      <c r="O39" s="20">
        <f t="shared" si="15"/>
        <v>6142</v>
      </c>
      <c r="P39" s="20">
        <f t="shared" si="15"/>
        <v>23099</v>
      </c>
      <c r="Q39" s="20">
        <f t="shared" si="15"/>
        <v>23099</v>
      </c>
    </row>
    <row r="40" spans="1:17" hidden="1" x14ac:dyDescent="0.3">
      <c r="A40" s="2"/>
      <c r="B40" s="8" t="s">
        <v>71</v>
      </c>
      <c r="C40" s="8" t="s">
        <v>71</v>
      </c>
      <c r="D40" s="10"/>
      <c r="E40" s="20">
        <f>E36</f>
        <v>6</v>
      </c>
      <c r="F40" s="20">
        <f t="shared" ref="F40:Q40" si="16">F36</f>
        <v>65847.259999999995</v>
      </c>
      <c r="G40" s="20">
        <f t="shared" si="16"/>
        <v>6</v>
      </c>
      <c r="H40" s="20">
        <f t="shared" si="16"/>
        <v>58640</v>
      </c>
      <c r="I40" s="20">
        <f t="shared" si="16"/>
        <v>2154</v>
      </c>
      <c r="J40" s="20">
        <f t="shared" si="16"/>
        <v>7038</v>
      </c>
      <c r="K40" s="20">
        <f t="shared" si="16"/>
        <v>292</v>
      </c>
      <c r="L40" s="20">
        <f t="shared" si="16"/>
        <v>4884</v>
      </c>
      <c r="M40" s="20">
        <f t="shared" si="16"/>
        <v>292</v>
      </c>
      <c r="N40" s="20">
        <f t="shared" si="16"/>
        <v>0</v>
      </c>
      <c r="O40" s="20">
        <f t="shared" si="16"/>
        <v>14660</v>
      </c>
      <c r="P40" s="20">
        <f t="shared" si="16"/>
        <v>58640</v>
      </c>
      <c r="Q40" s="20">
        <f t="shared" si="16"/>
        <v>58640</v>
      </c>
    </row>
    <row r="41" spans="1:17" x14ac:dyDescent="0.3">
      <c r="A41" s="3"/>
      <c r="B41" s="12"/>
      <c r="C41" s="12"/>
      <c r="E41" s="21"/>
      <c r="F41" s="21"/>
      <c r="G41" s="21"/>
      <c r="H41" s="21"/>
      <c r="I41" s="21"/>
      <c r="J41" s="21"/>
      <c r="K41" s="34" t="s">
        <v>25</v>
      </c>
      <c r="L41" s="34"/>
      <c r="M41" s="34"/>
      <c r="N41" s="34"/>
      <c r="O41" s="19">
        <v>0</v>
      </c>
      <c r="P41" s="21"/>
      <c r="Q41" s="21"/>
    </row>
    <row r="42" spans="1:17" x14ac:dyDescent="0.3">
      <c r="A42" s="3"/>
      <c r="B42" s="12"/>
      <c r="C42" s="12"/>
      <c r="E42" s="21"/>
      <c r="F42" s="21"/>
      <c r="G42" s="21"/>
      <c r="H42" s="21"/>
      <c r="I42" s="21"/>
      <c r="J42" s="21"/>
      <c r="K42" s="34" t="s">
        <v>28</v>
      </c>
      <c r="L42" s="34"/>
      <c r="M42" s="34"/>
      <c r="N42" s="34"/>
      <c r="O42" s="19">
        <v>128</v>
      </c>
      <c r="P42" s="21"/>
      <c r="Q42" s="21"/>
    </row>
    <row r="43" spans="1:17" x14ac:dyDescent="0.3">
      <c r="A43" s="3"/>
      <c r="B43" s="16" t="s">
        <v>21</v>
      </c>
      <c r="C43" s="16" t="s">
        <v>21</v>
      </c>
      <c r="D43" s="10"/>
      <c r="E43" s="22">
        <f>E38-E40-E39</f>
        <v>921</v>
      </c>
      <c r="F43" s="22">
        <f t="shared" ref="F43:Q43" si="17">F38-F40-F39</f>
        <v>12404651.82</v>
      </c>
      <c r="G43" s="22">
        <f t="shared" si="17"/>
        <v>921</v>
      </c>
      <c r="H43" s="22">
        <f t="shared" si="17"/>
        <v>9628032</v>
      </c>
      <c r="I43" s="22">
        <f t="shared" si="17"/>
        <v>371956</v>
      </c>
      <c r="J43" s="22">
        <f t="shared" si="17"/>
        <v>1155441</v>
      </c>
      <c r="K43" s="22">
        <f t="shared" si="17"/>
        <v>48179</v>
      </c>
      <c r="L43" s="22">
        <f t="shared" si="17"/>
        <v>783485</v>
      </c>
      <c r="M43" s="22">
        <f t="shared" si="17"/>
        <v>47178</v>
      </c>
      <c r="N43" s="22">
        <f t="shared" si="17"/>
        <v>0</v>
      </c>
      <c r="O43" s="32">
        <f>O38-O40-O39-O41-O42</f>
        <v>2406111</v>
      </c>
      <c r="P43" s="22">
        <f t="shared" si="17"/>
        <v>9432025</v>
      </c>
      <c r="Q43" s="22">
        <f t="shared" si="17"/>
        <v>9404344</v>
      </c>
    </row>
    <row r="44" spans="1:17" x14ac:dyDescent="0.3">
      <c r="A44" s="3"/>
      <c r="B44" s="9"/>
      <c r="C44" s="9"/>
      <c r="D44" s="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3">
      <c r="O45" s="24"/>
      <c r="P45" s="21"/>
    </row>
  </sheetData>
  <autoFilter ref="A4:Q36">
    <filterColumn colId="1">
      <filters>
        <filter val="FORTIS C-DOC HOSPITAL"/>
      </filters>
    </filterColumn>
  </autoFilter>
  <mergeCells count="16">
    <mergeCell ref="K42:N42"/>
    <mergeCell ref="B3:B4"/>
    <mergeCell ref="K41:N41"/>
    <mergeCell ref="A1:P1"/>
    <mergeCell ref="A2:P2"/>
    <mergeCell ref="Q3:Q4"/>
    <mergeCell ref="E3:E4"/>
    <mergeCell ref="P3:P4"/>
    <mergeCell ref="O3:O4"/>
    <mergeCell ref="I3:J3"/>
    <mergeCell ref="H3:H4"/>
    <mergeCell ref="G3:G4"/>
    <mergeCell ref="D3:D4"/>
    <mergeCell ref="C3:C4"/>
    <mergeCell ref="A3:A4"/>
    <mergeCell ref="A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2022-08-19T11:29:00Z</dcterms:modified>
</cp:coreProperties>
</file>