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60" windowHeight="7620" tabRatio="487"/>
  </bookViews>
  <sheets>
    <sheet name="PF SUMMARY" sheetId="50" r:id="rId1"/>
  </sheets>
  <definedNames>
    <definedName name="_xlnm._FilterDatabase" localSheetId="0" hidden="1">'PF SUMMARY'!$A$4:$Q$37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J40" i="50" l="1"/>
  <c r="J39" i="50"/>
  <c r="F40" i="50" l="1"/>
  <c r="G40" i="50"/>
  <c r="H40" i="50"/>
  <c r="I40" i="50"/>
  <c r="K40" i="50"/>
  <c r="L40" i="50"/>
  <c r="M40" i="50"/>
  <c r="N40" i="50"/>
  <c r="P40" i="50"/>
  <c r="Q40" i="50"/>
  <c r="E40" i="50"/>
  <c r="F39" i="50"/>
  <c r="G39" i="50"/>
  <c r="H39" i="50"/>
  <c r="I39" i="50"/>
  <c r="K39" i="50"/>
  <c r="L39" i="50"/>
  <c r="M39" i="50"/>
  <c r="N39" i="50"/>
  <c r="P39" i="50"/>
  <c r="Q39" i="50"/>
  <c r="E39" i="50"/>
  <c r="F41" i="50"/>
  <c r="G41" i="50"/>
  <c r="H41" i="50"/>
  <c r="I41" i="50"/>
  <c r="J41" i="50"/>
  <c r="J44" i="50" s="1"/>
  <c r="K41" i="50"/>
  <c r="L41" i="50"/>
  <c r="M41" i="50"/>
  <c r="N41" i="50"/>
  <c r="P41" i="50"/>
  <c r="Q41" i="50"/>
  <c r="E41" i="50"/>
  <c r="O36" i="50"/>
  <c r="O35" i="50"/>
  <c r="O40" i="50" s="1"/>
  <c r="I44" i="50" l="1"/>
  <c r="G44" i="50"/>
  <c r="Q44" i="50"/>
  <c r="P44" i="50"/>
  <c r="E44" i="50"/>
  <c r="H44" i="50"/>
  <c r="F44" i="50"/>
  <c r="N44" i="50"/>
  <c r="L44" i="50"/>
  <c r="M44" i="50"/>
  <c r="K44" i="50"/>
  <c r="O37" i="50"/>
  <c r="O41" i="50" s="1"/>
  <c r="O7" i="50"/>
  <c r="O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2" i="50"/>
  <c r="O33" i="50"/>
  <c r="O34" i="50"/>
  <c r="O6" i="50" l="1"/>
  <c r="O39" i="50" s="1"/>
  <c r="O44" i="50" s="1"/>
</calcChain>
</file>

<file path=xl/sharedStrings.xml><?xml version="1.0" encoding="utf-8"?>
<sst xmlns="http://schemas.openxmlformats.org/spreadsheetml/2006/main" count="163" uniqueCount="87">
  <si>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</si>
  <si>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</si>
  <si>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</si>
  <si>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</si>
  <si>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</si>
  <si>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</si>
  <si>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</si>
  <si>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</si>
  <si>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</si>
  <si>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</si>
  <si>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</si>
  <si>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</si>
  <si>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</si>
  <si>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</si>
  <si>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</si>
  <si>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</si>
  <si>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</si>
  <si>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</si>
  <si>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</si>
  <si>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</si>
  <si>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</si>
  <si>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Hold for aadhaar</t>
  </si>
  <si>
    <t>Challan Amount</t>
  </si>
  <si>
    <t>Total</t>
  </si>
  <si>
    <t>PF ADMIN.    ( 0.5% )</t>
  </si>
  <si>
    <t>PART - 1</t>
  </si>
  <si>
    <t>PMRPY</t>
  </si>
  <si>
    <t>Cost Center ID</t>
  </si>
  <si>
    <t>CHALLAN NAMES</t>
  </si>
  <si>
    <t>Round off</t>
  </si>
  <si>
    <t>Columbia Asia Hospital</t>
  </si>
  <si>
    <t>Del-I-Gur-Columbia Asia</t>
  </si>
  <si>
    <t>FORTIES (FL.LT.RAJAN DHALL) - GDA</t>
  </si>
  <si>
    <t>Del-I-Fortis Vasantkunj-Rajandhall</t>
  </si>
  <si>
    <t>FORTIES (FL.LT.RAJAN DHALL) - HK</t>
  </si>
  <si>
    <t>FORTIS C-DOC HOSPITAL</t>
  </si>
  <si>
    <t>Del-I-Fortis C-Doc</t>
  </si>
  <si>
    <t>FORTIS HOSPITAL GURGAON</t>
  </si>
  <si>
    <t>Del-I-Gur-Fortis Hospital Gurgaon</t>
  </si>
  <si>
    <t>FORTIS HOSPOTAL GURGAON</t>
  </si>
  <si>
    <t>Del-I-Gur-Fortis Hospotal Gurgaon</t>
  </si>
  <si>
    <t>India Rating And Research Agency</t>
  </si>
  <si>
    <t>Del-I-Gur-India Rating &amp; Research</t>
  </si>
  <si>
    <t>PARIMAL NATHWANI DELHI</t>
  </si>
  <si>
    <t>Del-I-8-Parimal Nathwani</t>
  </si>
  <si>
    <t>Schueco India Pvt.Ltd - Delhi</t>
  </si>
  <si>
    <t>Del-I-Schueco India</t>
  </si>
  <si>
    <t>Delhi Branch</t>
  </si>
  <si>
    <t>Delhi</t>
  </si>
  <si>
    <t>Service Master Clean Pvt Ltd</t>
  </si>
  <si>
    <t>Del-I-Service Master</t>
  </si>
  <si>
    <t>IIFL Wealth Prime Ltd -DELHI</t>
  </si>
  <si>
    <t xml:space="preserve">Del-I-IIFL Delhi </t>
  </si>
  <si>
    <t>IIFL Wealth Prime Ltd -Kanpur</t>
  </si>
  <si>
    <t>Del-I-IIFL Kanpur</t>
  </si>
  <si>
    <t>IIFL Wealth Prime Ltd -Amritsar</t>
  </si>
  <si>
    <t>Del-I-IIFL Amritsar</t>
  </si>
  <si>
    <t>IIFL Wealth Prime Ltd -Chandigarh</t>
  </si>
  <si>
    <t>Del-I-IIFL Chandigarh</t>
  </si>
  <si>
    <t>IIFL Wealth Prime Ltd -Ludhiana</t>
  </si>
  <si>
    <t>Del-I-IIFL Ludhiana</t>
  </si>
  <si>
    <t>Service Master Clean - Chandigarh</t>
  </si>
  <si>
    <t>Del-I-Service Master Chandigarh</t>
  </si>
  <si>
    <t>Service Master Clean -Delhi</t>
  </si>
  <si>
    <t>Fortis Hospital Noida</t>
  </si>
  <si>
    <t>Del-I-Fortis Hospital Noida</t>
  </si>
  <si>
    <t>Paras Healthcare, Gurugram</t>
  </si>
  <si>
    <t>Del-I-Paras Health Care</t>
  </si>
  <si>
    <t>Dz Card (india) - Gurgoan</t>
  </si>
  <si>
    <t>Del-I-DZ Card India</t>
  </si>
  <si>
    <t>Service Master Clean - Gurgaon</t>
  </si>
  <si>
    <t>Del-I-Gur-Service Master</t>
  </si>
  <si>
    <t>FORTIES (FL.LT.RAJAN DHALL) - ENGG</t>
  </si>
  <si>
    <t>SLV Security Services - Haryana</t>
  </si>
  <si>
    <t>Corporate Office - RARE</t>
  </si>
  <si>
    <t>ASPRI Spirits Private Limited</t>
  </si>
  <si>
    <t>Delhi-ASPRI Spirits</t>
  </si>
  <si>
    <t>RSKV Consultants Private Limited Gurugram</t>
  </si>
  <si>
    <t>Del-I-RSKV Consultants</t>
  </si>
  <si>
    <t>Shri Parmanand Steel Industries Pvt. Ltd</t>
  </si>
  <si>
    <t>Del-I-Shri Parmanand</t>
  </si>
  <si>
    <t>Del-I-SLV Security</t>
  </si>
  <si>
    <t>PF CHALLAN SUMMARY FOR THE MONTH OF APR 2022</t>
  </si>
  <si>
    <t>TRRN-'3192205007612</t>
  </si>
  <si>
    <t>Narayana Hrudayalaya Hospital, Gurgaon</t>
  </si>
  <si>
    <t>Del-I-Gur-Narayana Hrudayalaya</t>
  </si>
  <si>
    <t>Hold for aadhaar Not Seeded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</si>
</sst>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  <font>
      <b/>
      <i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i/>
      <sz val="10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0" fontId="16" fillId="0" borderId="1" xfId="1" applyFont="1" applyFill="1" applyBorder="1"/>
    <xf numFmtId="0" fontId="17" fillId="0" borderId="1" xfId="1" applyFont="1" applyFill="1" applyBorder="1"/>
    <xf numFmtId="3" fontId="17" fillId="0" borderId="1" xfId="1" applyNumberFormat="1" applyFont="1" applyFill="1" applyBorder="1"/>
    <xf numFmtId="3" fontId="18" fillId="0" borderId="1" xfId="1" applyNumberFormat="1" applyFont="1" applyFill="1" applyBorder="1"/>
    <xf numFmtId="0" fontId="17" fillId="0" borderId="0" xfId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2" fillId="0" borderId="2" xfId="1" applyNumberFormat="1" applyFont="1" applyFill="1" applyBorder="1"/>
    <xf numFmtId="3" fontId="17" fillId="0" borderId="2" xfId="1" applyNumberFormat="1" applyFont="1" applyFill="1" applyBorder="1"/>
    <xf numFmtId="3" fontId="3" fillId="0" borderId="2" xfId="1" applyNumberFormat="1" applyFont="1" applyFill="1" applyBorder="1"/>
    <xf numFmtId="3" fontId="14" fillId="0" borderId="2" xfId="1" applyNumberFormat="1" applyFont="1" applyFill="1" applyBorder="1"/>
    <xf numFmtId="3" fontId="0" fillId="0" borderId="0" xfId="0" applyNumberFormat="1"/>
    <xf numFmtId="3" fontId="3" fillId="2" borderId="1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Q47"/>
  <sheetViews>
    <sheetView tabSelected="1" zoomScale="85" zoomScaleNormal="85" workbookViewId="0">
      <pane ySplit="4" topLeftCell="A5" activePane="bottomLeft" state="frozen"/>
      <selection pane="bottomLeft" activeCell="F49" sqref="F49"/>
    </sheetView>
  </sheetViews>
  <sheetFormatPr defaultColWidth="8.7109375" defaultRowHeight="15" x14ac:dyDescent="0.3"/>
  <cols>
    <col min="1" max="1" width="12" style="11" customWidth="1"/>
    <col min="2" max="2" width="37.140625" style="1" customWidth="1"/>
    <col min="3" max="3" width="32.140625" style="1" hidden="1" customWidth="1"/>
    <col min="4" max="4" width="6.140625" style="7" bestFit="1" customWidth="1"/>
    <col min="5" max="5" width="12.28515625" style="1" bestFit="1" customWidth="1"/>
    <col min="6" max="6" width="14.5703125" style="1" bestFit="1" customWidth="1"/>
    <col min="7" max="7" width="16.7109375" style="1" bestFit="1" customWidth="1"/>
    <col min="8" max="8" width="12.7109375" style="1" bestFit="1" customWidth="1"/>
    <col min="9" max="9" width="10.28515625" style="1" customWidth="1"/>
    <col min="10" max="10" width="11.28515625" style="4" bestFit="1" customWidth="1"/>
    <col min="11" max="11" width="9" style="7" bestFit="1" customWidth="1"/>
    <col min="12" max="12" width="10.85546875" style="4" bestFit="1" customWidth="1"/>
    <col min="13" max="13" width="8.28515625" style="1" bestFit="1" customWidth="1"/>
    <col min="14" max="14" width="7.28515625" style="7" bestFit="1" customWidth="1"/>
    <col min="15" max="15" width="11.28515625" style="7" bestFit="1" customWidth="1"/>
    <col min="16" max="16" width="14.42578125" style="1" customWidth="1"/>
    <col min="17" max="17" width="14.28515625" style="1" bestFit="1" customWidth="1"/>
    <col min="18" max="16384" width="8.7109375" style="3"/>
  </cols>
  <sheetData>
    <row r="1" spans="1:17" x14ac:dyDescent="0.3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34"/>
    </row>
    <row r="2" spans="1:17" x14ac:dyDescent="0.3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4"/>
    </row>
    <row r="3" spans="1:17" ht="13.5" customHeight="1" x14ac:dyDescent="0.3">
      <c r="A3" s="49" t="s">
        <v>28</v>
      </c>
      <c r="B3" s="41" t="s">
        <v>0</v>
      </c>
      <c r="C3" s="41" t="s">
        <v>27</v>
      </c>
      <c r="D3" s="48" t="s">
        <v>1</v>
      </c>
      <c r="E3" s="45" t="s">
        <v>19</v>
      </c>
      <c r="F3" s="16"/>
      <c r="G3" s="45" t="s">
        <v>2</v>
      </c>
      <c r="H3" s="41" t="s">
        <v>3</v>
      </c>
      <c r="I3" s="47" t="s">
        <v>4</v>
      </c>
      <c r="J3" s="47"/>
      <c r="K3" s="17" t="s">
        <v>5</v>
      </c>
      <c r="L3" s="18" t="s">
        <v>6</v>
      </c>
      <c r="M3" s="18" t="s">
        <v>7</v>
      </c>
      <c r="N3" s="17" t="s">
        <v>8</v>
      </c>
      <c r="O3" s="46" t="s">
        <v>9</v>
      </c>
      <c r="P3" s="45" t="s">
        <v>10</v>
      </c>
      <c r="Q3" s="44" t="s">
        <v>17</v>
      </c>
    </row>
    <row r="4" spans="1:17" ht="40.5" customHeight="1" x14ac:dyDescent="0.3">
      <c r="A4" s="50"/>
      <c r="B4" s="41"/>
      <c r="C4" s="41"/>
      <c r="D4" s="48"/>
      <c r="E4" s="45"/>
      <c r="F4" s="13" t="s">
        <v>20</v>
      </c>
      <c r="G4" s="45"/>
      <c r="H4" s="41"/>
      <c r="I4" s="14" t="s">
        <v>11</v>
      </c>
      <c r="J4" s="14" t="s">
        <v>12</v>
      </c>
      <c r="K4" s="12" t="s">
        <v>24</v>
      </c>
      <c r="L4" s="14" t="s">
        <v>13</v>
      </c>
      <c r="M4" s="5" t="s">
        <v>14</v>
      </c>
      <c r="N4" s="12" t="s">
        <v>15</v>
      </c>
      <c r="O4" s="46"/>
      <c r="P4" s="45"/>
      <c r="Q4" s="44"/>
    </row>
    <row r="5" spans="1:17" ht="12.6" customHeight="1" x14ac:dyDescent="0.3">
      <c r="A5" s="51" t="s">
        <v>83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17" hidden="1" x14ac:dyDescent="0.3">
      <c r="A6" s="19" t="s">
        <v>25</v>
      </c>
      <c r="B6" s="2" t="s">
        <v>75</v>
      </c>
      <c r="C6" s="2" t="s">
        <v>76</v>
      </c>
      <c r="D6" s="10" t="s">
        <v>16</v>
      </c>
      <c r="E6" s="21">
        <v>1</v>
      </c>
      <c r="F6" s="21">
        <v>16064</v>
      </c>
      <c r="G6" s="21">
        <v>1</v>
      </c>
      <c r="H6" s="21">
        <v>15000</v>
      </c>
      <c r="I6" s="21">
        <v>550</v>
      </c>
      <c r="J6" s="21">
        <v>1800</v>
      </c>
      <c r="K6" s="22">
        <v>75</v>
      </c>
      <c r="L6" s="21">
        <v>1250</v>
      </c>
      <c r="M6" s="21">
        <v>75</v>
      </c>
      <c r="N6" s="22">
        <v>0</v>
      </c>
      <c r="O6" s="22">
        <f>SUM(I6:N6)</f>
        <v>3750</v>
      </c>
      <c r="P6" s="21">
        <v>15000</v>
      </c>
      <c r="Q6" s="35">
        <v>15000</v>
      </c>
    </row>
    <row r="7" spans="1:17" hidden="1" x14ac:dyDescent="0.3">
      <c r="A7" s="19" t="s">
        <v>25</v>
      </c>
      <c r="B7" s="2" t="s">
        <v>30</v>
      </c>
      <c r="C7" s="2" t="s">
        <v>31</v>
      </c>
      <c r="D7" s="10" t="s">
        <v>16</v>
      </c>
      <c r="E7" s="21">
        <v>36</v>
      </c>
      <c r="F7" s="21">
        <v>425569.50999999995</v>
      </c>
      <c r="G7" s="21">
        <v>36</v>
      </c>
      <c r="H7" s="21">
        <v>346152</v>
      </c>
      <c r="I7" s="21">
        <v>12710</v>
      </c>
      <c r="J7" s="21">
        <v>41542</v>
      </c>
      <c r="K7" s="22">
        <v>1725</v>
      </c>
      <c r="L7" s="21">
        <v>28832</v>
      </c>
      <c r="M7" s="21">
        <v>1725</v>
      </c>
      <c r="N7" s="22">
        <v>0</v>
      </c>
      <c r="O7" s="22">
        <f t="shared" ref="O7:O37" si="0">SUM(I7:N7)</f>
        <v>86534</v>
      </c>
      <c r="P7" s="21">
        <v>346152</v>
      </c>
      <c r="Q7" s="35">
        <v>346152</v>
      </c>
    </row>
    <row r="8" spans="1:17" hidden="1" x14ac:dyDescent="0.3">
      <c r="A8" s="19" t="s">
        <v>25</v>
      </c>
      <c r="B8" s="2" t="s">
        <v>47</v>
      </c>
      <c r="C8" s="2" t="s">
        <v>74</v>
      </c>
      <c r="D8" s="10" t="s">
        <v>16</v>
      </c>
      <c r="E8" s="21">
        <v>1</v>
      </c>
      <c r="F8" s="21">
        <v>125480</v>
      </c>
      <c r="G8" s="21">
        <v>1</v>
      </c>
      <c r="H8" s="21">
        <v>15000</v>
      </c>
      <c r="I8" s="21">
        <v>550</v>
      </c>
      <c r="J8" s="21">
        <v>1800</v>
      </c>
      <c r="K8" s="22">
        <v>75</v>
      </c>
      <c r="L8" s="21">
        <v>1250</v>
      </c>
      <c r="M8" s="21">
        <v>75</v>
      </c>
      <c r="N8" s="22">
        <v>0</v>
      </c>
      <c r="O8" s="22">
        <f t="shared" si="0"/>
        <v>3750</v>
      </c>
      <c r="P8" s="21">
        <v>15000</v>
      </c>
      <c r="Q8" s="35">
        <v>15000</v>
      </c>
    </row>
    <row r="9" spans="1:17" hidden="1" x14ac:dyDescent="0.3">
      <c r="A9" s="19" t="s">
        <v>25</v>
      </c>
      <c r="B9" s="2" t="s">
        <v>47</v>
      </c>
      <c r="C9" s="2" t="s">
        <v>48</v>
      </c>
      <c r="D9" s="10" t="s">
        <v>16</v>
      </c>
      <c r="E9" s="21">
        <v>7</v>
      </c>
      <c r="F9" s="21">
        <v>290327.34000000003</v>
      </c>
      <c r="G9" s="21">
        <v>7</v>
      </c>
      <c r="H9" s="21">
        <v>103100</v>
      </c>
      <c r="I9" s="21">
        <v>3781</v>
      </c>
      <c r="J9" s="21">
        <v>12372</v>
      </c>
      <c r="K9" s="22">
        <v>516</v>
      </c>
      <c r="L9" s="21">
        <v>8591</v>
      </c>
      <c r="M9" s="21">
        <v>516</v>
      </c>
      <c r="N9" s="22">
        <v>0</v>
      </c>
      <c r="O9" s="22">
        <f t="shared" si="0"/>
        <v>25776</v>
      </c>
      <c r="P9" s="21">
        <v>103100</v>
      </c>
      <c r="Q9" s="35">
        <v>103100</v>
      </c>
    </row>
    <row r="10" spans="1:17" hidden="1" x14ac:dyDescent="0.3">
      <c r="A10" s="19" t="s">
        <v>25</v>
      </c>
      <c r="B10" s="2" t="s">
        <v>68</v>
      </c>
      <c r="C10" s="2" t="s">
        <v>69</v>
      </c>
      <c r="D10" s="10" t="s">
        <v>16</v>
      </c>
      <c r="E10" s="21">
        <v>6</v>
      </c>
      <c r="F10" s="21">
        <v>60507.75</v>
      </c>
      <c r="G10" s="21">
        <v>6</v>
      </c>
      <c r="H10" s="21">
        <v>55222</v>
      </c>
      <c r="I10" s="21">
        <v>2024</v>
      </c>
      <c r="J10" s="21">
        <v>6625</v>
      </c>
      <c r="K10" s="22">
        <v>277</v>
      </c>
      <c r="L10" s="21">
        <v>4601</v>
      </c>
      <c r="M10" s="21">
        <v>277</v>
      </c>
      <c r="N10" s="22">
        <v>0</v>
      </c>
      <c r="O10" s="22">
        <f t="shared" si="0"/>
        <v>13804</v>
      </c>
      <c r="P10" s="21">
        <v>55222</v>
      </c>
      <c r="Q10" s="35">
        <v>55222</v>
      </c>
    </row>
    <row r="11" spans="1:17" hidden="1" x14ac:dyDescent="0.3">
      <c r="A11" s="19" t="s">
        <v>25</v>
      </c>
      <c r="B11" s="2" t="s">
        <v>72</v>
      </c>
      <c r="C11" s="2" t="s">
        <v>33</v>
      </c>
      <c r="D11" s="10" t="s">
        <v>16</v>
      </c>
      <c r="E11" s="21">
        <v>7</v>
      </c>
      <c r="F11" s="21">
        <v>178405.90000000002</v>
      </c>
      <c r="G11" s="21">
        <v>7</v>
      </c>
      <c r="H11" s="21">
        <v>105000</v>
      </c>
      <c r="I11" s="21">
        <v>3850</v>
      </c>
      <c r="J11" s="21">
        <v>12600</v>
      </c>
      <c r="K11" s="22">
        <v>525</v>
      </c>
      <c r="L11" s="21">
        <v>8750</v>
      </c>
      <c r="M11" s="21">
        <v>525</v>
      </c>
      <c r="N11" s="22">
        <v>0</v>
      </c>
      <c r="O11" s="22">
        <f t="shared" si="0"/>
        <v>26250</v>
      </c>
      <c r="P11" s="21">
        <v>105000</v>
      </c>
      <c r="Q11" s="35">
        <v>105000</v>
      </c>
    </row>
    <row r="12" spans="1:17" hidden="1" x14ac:dyDescent="0.3">
      <c r="A12" s="19" t="s">
        <v>25</v>
      </c>
      <c r="B12" s="2" t="s">
        <v>32</v>
      </c>
      <c r="C12" s="2" t="s">
        <v>33</v>
      </c>
      <c r="D12" s="10" t="s">
        <v>16</v>
      </c>
      <c r="E12" s="21">
        <v>130</v>
      </c>
      <c r="F12" s="21">
        <v>2227490.9600000004</v>
      </c>
      <c r="G12" s="21">
        <v>130</v>
      </c>
      <c r="H12" s="21">
        <v>1909389</v>
      </c>
      <c r="I12" s="21">
        <v>78638</v>
      </c>
      <c r="J12" s="21">
        <v>229133</v>
      </c>
      <c r="K12" s="22">
        <v>9535</v>
      </c>
      <c r="L12" s="21">
        <v>150495</v>
      </c>
      <c r="M12" s="21">
        <v>9030</v>
      </c>
      <c r="N12" s="22">
        <v>0</v>
      </c>
      <c r="O12" s="22">
        <f t="shared" si="0"/>
        <v>476831</v>
      </c>
      <c r="P12" s="21">
        <v>1806280</v>
      </c>
      <c r="Q12" s="35">
        <v>1806280</v>
      </c>
    </row>
    <row r="13" spans="1:17" hidden="1" x14ac:dyDescent="0.3">
      <c r="A13" s="19" t="s">
        <v>25</v>
      </c>
      <c r="B13" s="2" t="s">
        <v>34</v>
      </c>
      <c r="C13" s="2" t="s">
        <v>33</v>
      </c>
      <c r="D13" s="10" t="s">
        <v>16</v>
      </c>
      <c r="E13" s="21">
        <v>72</v>
      </c>
      <c r="F13" s="21">
        <v>1204721.1400000004</v>
      </c>
      <c r="G13" s="21">
        <v>72</v>
      </c>
      <c r="H13" s="21">
        <v>1032678</v>
      </c>
      <c r="I13" s="21">
        <v>42270</v>
      </c>
      <c r="J13" s="21">
        <v>123925</v>
      </c>
      <c r="K13" s="22">
        <v>5155</v>
      </c>
      <c r="L13" s="21">
        <v>81655</v>
      </c>
      <c r="M13" s="21">
        <v>4901</v>
      </c>
      <c r="N13" s="22">
        <v>0</v>
      </c>
      <c r="O13" s="22">
        <f t="shared" si="0"/>
        <v>257906</v>
      </c>
      <c r="P13" s="21">
        <v>979941</v>
      </c>
      <c r="Q13" s="35">
        <v>979941</v>
      </c>
    </row>
    <row r="14" spans="1:17" x14ac:dyDescent="0.3">
      <c r="A14" s="19" t="s">
        <v>25</v>
      </c>
      <c r="B14" s="2" t="s">
        <v>35</v>
      </c>
      <c r="C14" s="2" t="s">
        <v>36</v>
      </c>
      <c r="D14" s="10" t="s">
        <v>16</v>
      </c>
      <c r="E14" s="21">
        <v>25</v>
      </c>
      <c r="F14" s="21">
        <v>386215</v>
      </c>
      <c r="G14" s="21">
        <v>25</v>
      </c>
      <c r="H14" s="21">
        <v>359553</v>
      </c>
      <c r="I14" s="21">
        <v>13186</v>
      </c>
      <c r="J14" s="21">
        <v>43146</v>
      </c>
      <c r="K14" s="22">
        <v>1798</v>
      </c>
      <c r="L14" s="21">
        <v>29960</v>
      </c>
      <c r="M14" s="21">
        <v>1798</v>
      </c>
      <c r="N14" s="22">
        <v>0</v>
      </c>
      <c r="O14" s="22">
        <f t="shared" si="0"/>
        <v>89888</v>
      </c>
      <c r="P14" s="21">
        <v>359553</v>
      </c>
      <c r="Q14" s="35">
        <v>359553</v>
      </c>
    </row>
    <row r="15" spans="1:17" hidden="1" x14ac:dyDescent="0.3">
      <c r="A15" s="19" t="s">
        <v>25</v>
      </c>
      <c r="B15" s="2" t="s">
        <v>37</v>
      </c>
      <c r="C15" s="2" t="s">
        <v>38</v>
      </c>
      <c r="D15" s="10" t="s">
        <v>16</v>
      </c>
      <c r="E15" s="21">
        <v>141</v>
      </c>
      <c r="F15" s="21">
        <v>1338632.5900000003</v>
      </c>
      <c r="G15" s="21">
        <v>141</v>
      </c>
      <c r="H15" s="21">
        <v>1120840</v>
      </c>
      <c r="I15" s="21">
        <v>41130</v>
      </c>
      <c r="J15" s="21">
        <v>134500</v>
      </c>
      <c r="K15" s="22">
        <v>5603</v>
      </c>
      <c r="L15" s="21">
        <v>93370</v>
      </c>
      <c r="M15" s="21">
        <v>5603</v>
      </c>
      <c r="N15" s="22">
        <v>0</v>
      </c>
      <c r="O15" s="22">
        <f t="shared" si="0"/>
        <v>280206</v>
      </c>
      <c r="P15" s="21">
        <v>1120840</v>
      </c>
      <c r="Q15" s="35">
        <v>1120840</v>
      </c>
    </row>
    <row r="16" spans="1:17" hidden="1" x14ac:dyDescent="0.3">
      <c r="A16" s="19" t="s">
        <v>25</v>
      </c>
      <c r="B16" s="2" t="s">
        <v>64</v>
      </c>
      <c r="C16" s="2" t="s">
        <v>65</v>
      </c>
      <c r="D16" s="10" t="s">
        <v>16</v>
      </c>
      <c r="E16" s="21">
        <v>173</v>
      </c>
      <c r="F16" s="21">
        <v>1839342</v>
      </c>
      <c r="G16" s="21">
        <v>173</v>
      </c>
      <c r="H16" s="21">
        <v>1544388</v>
      </c>
      <c r="I16" s="21">
        <v>56667</v>
      </c>
      <c r="J16" s="21">
        <v>185314</v>
      </c>
      <c r="K16" s="22">
        <v>7737</v>
      </c>
      <c r="L16" s="21">
        <v>128647</v>
      </c>
      <c r="M16" s="21">
        <v>7737</v>
      </c>
      <c r="N16" s="22">
        <v>0</v>
      </c>
      <c r="O16" s="22">
        <f t="shared" si="0"/>
        <v>386102</v>
      </c>
      <c r="P16" s="21">
        <v>1544388</v>
      </c>
      <c r="Q16" s="35">
        <v>1544388</v>
      </c>
    </row>
    <row r="17" spans="1:17" hidden="1" x14ac:dyDescent="0.3">
      <c r="A17" s="19" t="s">
        <v>25</v>
      </c>
      <c r="B17" s="2" t="s">
        <v>39</v>
      </c>
      <c r="C17" s="2" t="s">
        <v>40</v>
      </c>
      <c r="D17" s="10" t="s">
        <v>16</v>
      </c>
      <c r="E17" s="21">
        <v>21</v>
      </c>
      <c r="F17" s="21">
        <v>193798.35</v>
      </c>
      <c r="G17" s="21">
        <v>21</v>
      </c>
      <c r="H17" s="21">
        <v>158994</v>
      </c>
      <c r="I17" s="21">
        <v>5837</v>
      </c>
      <c r="J17" s="21">
        <v>19080</v>
      </c>
      <c r="K17" s="22">
        <v>792</v>
      </c>
      <c r="L17" s="21">
        <v>13243</v>
      </c>
      <c r="M17" s="21">
        <v>792</v>
      </c>
      <c r="N17" s="22">
        <v>0</v>
      </c>
      <c r="O17" s="22">
        <f t="shared" si="0"/>
        <v>39744</v>
      </c>
      <c r="P17" s="21">
        <v>158994</v>
      </c>
      <c r="Q17" s="35">
        <v>158994</v>
      </c>
    </row>
    <row r="18" spans="1:17" hidden="1" x14ac:dyDescent="0.3">
      <c r="A18" s="19" t="s">
        <v>25</v>
      </c>
      <c r="B18" s="2" t="s">
        <v>55</v>
      </c>
      <c r="C18" s="2" t="s">
        <v>56</v>
      </c>
      <c r="D18" s="10" t="s">
        <v>16</v>
      </c>
      <c r="E18" s="21">
        <v>1</v>
      </c>
      <c r="F18" s="21">
        <v>10444.17</v>
      </c>
      <c r="G18" s="21">
        <v>1</v>
      </c>
      <c r="H18" s="21">
        <v>9193</v>
      </c>
      <c r="I18" s="21">
        <v>337</v>
      </c>
      <c r="J18" s="21">
        <v>1103</v>
      </c>
      <c r="K18" s="22">
        <v>46</v>
      </c>
      <c r="L18" s="21">
        <v>766</v>
      </c>
      <c r="M18" s="21">
        <v>46</v>
      </c>
      <c r="N18" s="22">
        <v>0</v>
      </c>
      <c r="O18" s="22">
        <f t="shared" si="0"/>
        <v>2298</v>
      </c>
      <c r="P18" s="21">
        <v>9193</v>
      </c>
      <c r="Q18" s="35">
        <v>9193</v>
      </c>
    </row>
    <row r="19" spans="1:17" hidden="1" x14ac:dyDescent="0.3">
      <c r="A19" s="19" t="s">
        <v>25</v>
      </c>
      <c r="B19" s="2" t="s">
        <v>57</v>
      </c>
      <c r="C19" s="2" t="s">
        <v>58</v>
      </c>
      <c r="D19" s="10" t="s">
        <v>16</v>
      </c>
      <c r="E19" s="21">
        <v>1</v>
      </c>
      <c r="F19" s="21">
        <v>14053.35</v>
      </c>
      <c r="G19" s="21">
        <v>1</v>
      </c>
      <c r="H19" s="21">
        <v>10998</v>
      </c>
      <c r="I19" s="21">
        <v>404</v>
      </c>
      <c r="J19" s="21">
        <v>1320</v>
      </c>
      <c r="K19" s="22">
        <v>55</v>
      </c>
      <c r="L19" s="21">
        <v>916</v>
      </c>
      <c r="M19" s="21">
        <v>55</v>
      </c>
      <c r="N19" s="22">
        <v>0</v>
      </c>
      <c r="O19" s="22">
        <f t="shared" si="0"/>
        <v>2750</v>
      </c>
      <c r="P19" s="21">
        <v>10998</v>
      </c>
      <c r="Q19" s="35">
        <v>10998</v>
      </c>
    </row>
    <row r="20" spans="1:17" hidden="1" x14ac:dyDescent="0.3">
      <c r="A20" s="19" t="s">
        <v>25</v>
      </c>
      <c r="B20" s="2" t="s">
        <v>51</v>
      </c>
      <c r="C20" s="2" t="s">
        <v>52</v>
      </c>
      <c r="D20" s="10" t="s">
        <v>16</v>
      </c>
      <c r="E20" s="21">
        <v>4</v>
      </c>
      <c r="F20" s="21">
        <v>69186</v>
      </c>
      <c r="G20" s="21">
        <v>4</v>
      </c>
      <c r="H20" s="21">
        <v>60000</v>
      </c>
      <c r="I20" s="21">
        <v>2200</v>
      </c>
      <c r="J20" s="21">
        <v>7200</v>
      </c>
      <c r="K20" s="22">
        <v>300</v>
      </c>
      <c r="L20" s="21">
        <v>5000</v>
      </c>
      <c r="M20" s="21">
        <v>300</v>
      </c>
      <c r="N20" s="22">
        <v>0</v>
      </c>
      <c r="O20" s="22">
        <f t="shared" si="0"/>
        <v>15000</v>
      </c>
      <c r="P20" s="21">
        <v>60000</v>
      </c>
      <c r="Q20" s="35">
        <v>60000</v>
      </c>
    </row>
    <row r="21" spans="1:17" hidden="1" x14ac:dyDescent="0.3">
      <c r="A21" s="19" t="s">
        <v>25</v>
      </c>
      <c r="B21" s="2" t="s">
        <v>53</v>
      </c>
      <c r="C21" s="2" t="s">
        <v>54</v>
      </c>
      <c r="D21" s="10" t="s">
        <v>16</v>
      </c>
      <c r="E21" s="21">
        <v>1</v>
      </c>
      <c r="F21" s="21">
        <v>10642</v>
      </c>
      <c r="G21" s="21">
        <v>1</v>
      </c>
      <c r="H21" s="21">
        <v>9184</v>
      </c>
      <c r="I21" s="21">
        <v>337</v>
      </c>
      <c r="J21" s="21">
        <v>1102</v>
      </c>
      <c r="K21" s="22">
        <v>46</v>
      </c>
      <c r="L21" s="21">
        <v>765</v>
      </c>
      <c r="M21" s="21">
        <v>46</v>
      </c>
      <c r="N21" s="22">
        <v>0</v>
      </c>
      <c r="O21" s="22">
        <f t="shared" si="0"/>
        <v>2296</v>
      </c>
      <c r="P21" s="21">
        <v>9184</v>
      </c>
      <c r="Q21" s="35">
        <v>9184</v>
      </c>
    </row>
    <row r="22" spans="1:17" hidden="1" x14ac:dyDescent="0.3">
      <c r="A22" s="19" t="s">
        <v>25</v>
      </c>
      <c r="B22" s="2" t="s">
        <v>59</v>
      </c>
      <c r="C22" s="2" t="s">
        <v>60</v>
      </c>
      <c r="D22" s="10" t="s">
        <v>16</v>
      </c>
      <c r="E22" s="21">
        <v>1</v>
      </c>
      <c r="F22" s="21">
        <v>10041.17</v>
      </c>
      <c r="G22" s="21">
        <v>1</v>
      </c>
      <c r="H22" s="21">
        <v>9193</v>
      </c>
      <c r="I22" s="21">
        <v>337</v>
      </c>
      <c r="J22" s="21">
        <v>1103</v>
      </c>
      <c r="K22" s="22">
        <v>46</v>
      </c>
      <c r="L22" s="21">
        <v>766</v>
      </c>
      <c r="M22" s="21">
        <v>46</v>
      </c>
      <c r="N22" s="22">
        <v>0</v>
      </c>
      <c r="O22" s="22">
        <f t="shared" si="0"/>
        <v>2298</v>
      </c>
      <c r="P22" s="21">
        <v>9193</v>
      </c>
      <c r="Q22" s="35">
        <v>9193</v>
      </c>
    </row>
    <row r="23" spans="1:17" hidden="1" x14ac:dyDescent="0.3">
      <c r="A23" s="19" t="s">
        <v>25</v>
      </c>
      <c r="B23" s="2" t="s">
        <v>41</v>
      </c>
      <c r="C23" s="2" t="s">
        <v>42</v>
      </c>
      <c r="D23" s="10" t="s">
        <v>16</v>
      </c>
      <c r="E23" s="21">
        <v>4</v>
      </c>
      <c r="F23" s="21">
        <v>48849.270000000004</v>
      </c>
      <c r="G23" s="21">
        <v>4</v>
      </c>
      <c r="H23" s="21">
        <v>34188</v>
      </c>
      <c r="I23" s="21">
        <v>1255</v>
      </c>
      <c r="J23" s="21">
        <v>4103</v>
      </c>
      <c r="K23" s="22">
        <v>170</v>
      </c>
      <c r="L23" s="21">
        <v>2848</v>
      </c>
      <c r="M23" s="21">
        <v>170</v>
      </c>
      <c r="N23" s="22">
        <v>0</v>
      </c>
      <c r="O23" s="22">
        <f t="shared" si="0"/>
        <v>8546</v>
      </c>
      <c r="P23" s="21">
        <v>34188</v>
      </c>
      <c r="Q23" s="35">
        <v>34188</v>
      </c>
    </row>
    <row r="24" spans="1:17" hidden="1" x14ac:dyDescent="0.3">
      <c r="A24" s="19" t="s">
        <v>25</v>
      </c>
      <c r="B24" s="2" t="s">
        <v>84</v>
      </c>
      <c r="C24" s="2" t="s">
        <v>85</v>
      </c>
      <c r="D24" s="10" t="s">
        <v>16</v>
      </c>
      <c r="E24" s="21">
        <v>24</v>
      </c>
      <c r="F24" s="21">
        <v>277687.49999999994</v>
      </c>
      <c r="G24" s="21">
        <v>24</v>
      </c>
      <c r="H24" s="21">
        <v>209788</v>
      </c>
      <c r="I24" s="21">
        <v>7697</v>
      </c>
      <c r="J24" s="21">
        <v>25177</v>
      </c>
      <c r="K24" s="22">
        <v>1052</v>
      </c>
      <c r="L24" s="21">
        <v>17480</v>
      </c>
      <c r="M24" s="21">
        <v>1052</v>
      </c>
      <c r="N24" s="22">
        <v>0</v>
      </c>
      <c r="O24" s="22">
        <f t="shared" si="0"/>
        <v>52458</v>
      </c>
      <c r="P24" s="21">
        <v>209788</v>
      </c>
      <c r="Q24" s="35">
        <v>209788</v>
      </c>
    </row>
    <row r="25" spans="1:17" hidden="1" x14ac:dyDescent="0.3">
      <c r="A25" s="19" t="s">
        <v>25</v>
      </c>
      <c r="B25" s="2" t="s">
        <v>66</v>
      </c>
      <c r="C25" s="2" t="s">
        <v>67</v>
      </c>
      <c r="D25" s="10" t="s">
        <v>16</v>
      </c>
      <c r="E25" s="21">
        <v>73</v>
      </c>
      <c r="F25" s="21">
        <v>986228.35000000021</v>
      </c>
      <c r="G25" s="21">
        <v>73</v>
      </c>
      <c r="H25" s="21">
        <v>692657</v>
      </c>
      <c r="I25" s="21">
        <v>25402</v>
      </c>
      <c r="J25" s="21">
        <v>83107</v>
      </c>
      <c r="K25" s="22">
        <v>3474</v>
      </c>
      <c r="L25" s="21">
        <v>57705</v>
      </c>
      <c r="M25" s="21">
        <v>3474</v>
      </c>
      <c r="N25" s="22">
        <v>0</v>
      </c>
      <c r="O25" s="22">
        <f t="shared" si="0"/>
        <v>173162</v>
      </c>
      <c r="P25" s="21">
        <v>692657</v>
      </c>
      <c r="Q25" s="35">
        <v>692657</v>
      </c>
    </row>
    <row r="26" spans="1:17" hidden="1" x14ac:dyDescent="0.3">
      <c r="A26" s="19" t="s">
        <v>25</v>
      </c>
      <c r="B26" s="2" t="s">
        <v>43</v>
      </c>
      <c r="C26" s="2" t="s">
        <v>44</v>
      </c>
      <c r="D26" s="10" t="s">
        <v>16</v>
      </c>
      <c r="E26" s="21">
        <v>8</v>
      </c>
      <c r="F26" s="21">
        <v>188249.47</v>
      </c>
      <c r="G26" s="21">
        <v>8</v>
      </c>
      <c r="H26" s="21">
        <v>117759</v>
      </c>
      <c r="I26" s="21">
        <v>4319</v>
      </c>
      <c r="J26" s="21">
        <v>14131</v>
      </c>
      <c r="K26" s="22">
        <v>589</v>
      </c>
      <c r="L26" s="21">
        <v>9812</v>
      </c>
      <c r="M26" s="21">
        <v>589</v>
      </c>
      <c r="N26" s="22">
        <v>0</v>
      </c>
      <c r="O26" s="22">
        <f t="shared" si="0"/>
        <v>29440</v>
      </c>
      <c r="P26" s="21">
        <v>117759</v>
      </c>
      <c r="Q26" s="35">
        <v>117759</v>
      </c>
    </row>
    <row r="27" spans="1:17" hidden="1" x14ac:dyDescent="0.3">
      <c r="A27" s="19" t="s">
        <v>25</v>
      </c>
      <c r="B27" s="2" t="s">
        <v>77</v>
      </c>
      <c r="C27" s="2" t="s">
        <v>78</v>
      </c>
      <c r="D27" s="10" t="s">
        <v>16</v>
      </c>
      <c r="E27" s="21">
        <v>1</v>
      </c>
      <c r="F27" s="21">
        <v>10803</v>
      </c>
      <c r="G27" s="21">
        <v>1</v>
      </c>
      <c r="H27" s="21">
        <v>9803</v>
      </c>
      <c r="I27" s="21">
        <v>359</v>
      </c>
      <c r="J27" s="21">
        <v>1176</v>
      </c>
      <c r="K27" s="22">
        <v>49</v>
      </c>
      <c r="L27" s="21">
        <v>817</v>
      </c>
      <c r="M27" s="21">
        <v>49</v>
      </c>
      <c r="N27" s="22">
        <v>0</v>
      </c>
      <c r="O27" s="22">
        <f t="shared" si="0"/>
        <v>2450</v>
      </c>
      <c r="P27" s="21">
        <v>9803</v>
      </c>
      <c r="Q27" s="35">
        <v>9803</v>
      </c>
    </row>
    <row r="28" spans="1:17" hidden="1" x14ac:dyDescent="0.3">
      <c r="A28" s="19" t="s">
        <v>25</v>
      </c>
      <c r="B28" s="2" t="s">
        <v>45</v>
      </c>
      <c r="C28" s="2" t="s">
        <v>46</v>
      </c>
      <c r="D28" s="10" t="s">
        <v>16</v>
      </c>
      <c r="E28" s="21">
        <v>1</v>
      </c>
      <c r="F28" s="21">
        <v>18716</v>
      </c>
      <c r="G28" s="21">
        <v>1</v>
      </c>
      <c r="H28" s="21">
        <v>15000</v>
      </c>
      <c r="I28" s="21">
        <v>550</v>
      </c>
      <c r="J28" s="21">
        <v>1800</v>
      </c>
      <c r="K28" s="22">
        <v>75</v>
      </c>
      <c r="L28" s="21">
        <v>1250</v>
      </c>
      <c r="M28" s="21">
        <v>75</v>
      </c>
      <c r="N28" s="22">
        <v>0</v>
      </c>
      <c r="O28" s="22">
        <f t="shared" si="0"/>
        <v>3750</v>
      </c>
      <c r="P28" s="21">
        <v>15000</v>
      </c>
      <c r="Q28" s="35">
        <v>15000</v>
      </c>
    </row>
    <row r="29" spans="1:17" hidden="1" x14ac:dyDescent="0.3">
      <c r="A29" s="19" t="s">
        <v>25</v>
      </c>
      <c r="B29" s="2" t="s">
        <v>61</v>
      </c>
      <c r="C29" s="2" t="s">
        <v>62</v>
      </c>
      <c r="D29" s="10" t="s">
        <v>16</v>
      </c>
      <c r="E29" s="21">
        <v>1</v>
      </c>
      <c r="F29" s="21">
        <v>12240.54</v>
      </c>
      <c r="G29" s="21">
        <v>1</v>
      </c>
      <c r="H29" s="21">
        <v>11841</v>
      </c>
      <c r="I29" s="21">
        <v>435</v>
      </c>
      <c r="J29" s="21">
        <v>1421</v>
      </c>
      <c r="K29" s="22">
        <v>59</v>
      </c>
      <c r="L29" s="21">
        <v>986</v>
      </c>
      <c r="M29" s="21">
        <v>59</v>
      </c>
      <c r="N29" s="22">
        <v>0</v>
      </c>
      <c r="O29" s="22">
        <f t="shared" si="0"/>
        <v>2960</v>
      </c>
      <c r="P29" s="21">
        <v>11841</v>
      </c>
      <c r="Q29" s="35">
        <v>11841</v>
      </c>
    </row>
    <row r="30" spans="1:17" hidden="1" x14ac:dyDescent="0.3">
      <c r="A30" s="19" t="s">
        <v>25</v>
      </c>
      <c r="B30" s="2" t="s">
        <v>70</v>
      </c>
      <c r="C30" s="2" t="s">
        <v>71</v>
      </c>
      <c r="D30" s="10" t="s">
        <v>16</v>
      </c>
      <c r="E30" s="21">
        <v>2</v>
      </c>
      <c r="F30" s="21">
        <v>7241.75</v>
      </c>
      <c r="G30" s="21">
        <v>2</v>
      </c>
      <c r="H30" s="21">
        <v>6519</v>
      </c>
      <c r="I30" s="21">
        <v>240</v>
      </c>
      <c r="J30" s="21">
        <v>783</v>
      </c>
      <c r="K30" s="22">
        <v>33</v>
      </c>
      <c r="L30" s="21">
        <v>543</v>
      </c>
      <c r="M30" s="21">
        <v>33</v>
      </c>
      <c r="N30" s="22">
        <v>0</v>
      </c>
      <c r="O30" s="22">
        <f t="shared" si="0"/>
        <v>1632</v>
      </c>
      <c r="P30" s="21">
        <v>6519</v>
      </c>
      <c r="Q30" s="35">
        <v>6519</v>
      </c>
    </row>
    <row r="31" spans="1:17" hidden="1" x14ac:dyDescent="0.3">
      <c r="A31" s="19" t="s">
        <v>25</v>
      </c>
      <c r="B31" s="2" t="s">
        <v>63</v>
      </c>
      <c r="C31" s="2" t="s">
        <v>50</v>
      </c>
      <c r="D31" s="10" t="s">
        <v>16</v>
      </c>
      <c r="E31" s="21">
        <v>3</v>
      </c>
      <c r="F31" s="21">
        <v>58728.17</v>
      </c>
      <c r="G31" s="21">
        <v>3</v>
      </c>
      <c r="H31" s="21">
        <v>45000</v>
      </c>
      <c r="I31" s="21">
        <v>1650</v>
      </c>
      <c r="J31" s="21">
        <v>5400</v>
      </c>
      <c r="K31" s="22">
        <v>225</v>
      </c>
      <c r="L31" s="21">
        <v>3750</v>
      </c>
      <c r="M31" s="21">
        <v>225</v>
      </c>
      <c r="N31" s="22">
        <v>0</v>
      </c>
      <c r="O31" s="22">
        <f t="shared" si="0"/>
        <v>11250</v>
      </c>
      <c r="P31" s="21">
        <v>45000</v>
      </c>
      <c r="Q31" s="35">
        <v>45000</v>
      </c>
    </row>
    <row r="32" spans="1:17" hidden="1" x14ac:dyDescent="0.3">
      <c r="A32" s="19" t="s">
        <v>25</v>
      </c>
      <c r="B32" s="2" t="s">
        <v>49</v>
      </c>
      <c r="C32" s="2" t="s">
        <v>50</v>
      </c>
      <c r="D32" s="10" t="s">
        <v>16</v>
      </c>
      <c r="E32" s="21">
        <v>2</v>
      </c>
      <c r="F32" s="21">
        <v>33419.72</v>
      </c>
      <c r="G32" s="21">
        <v>2</v>
      </c>
      <c r="H32" s="21">
        <v>30000</v>
      </c>
      <c r="I32" s="21">
        <v>1100</v>
      </c>
      <c r="J32" s="21">
        <v>3600</v>
      </c>
      <c r="K32" s="22">
        <v>150</v>
      </c>
      <c r="L32" s="21">
        <v>2500</v>
      </c>
      <c r="M32" s="21">
        <v>150</v>
      </c>
      <c r="N32" s="22">
        <v>0</v>
      </c>
      <c r="O32" s="22">
        <f t="shared" si="0"/>
        <v>7500</v>
      </c>
      <c r="P32" s="21">
        <v>30000</v>
      </c>
      <c r="Q32" s="35">
        <v>30000</v>
      </c>
    </row>
    <row r="33" spans="1:17" hidden="1" x14ac:dyDescent="0.3">
      <c r="A33" s="19" t="s">
        <v>25</v>
      </c>
      <c r="B33" s="2" t="s">
        <v>79</v>
      </c>
      <c r="C33" s="2" t="s">
        <v>80</v>
      </c>
      <c r="D33" s="10" t="s">
        <v>16</v>
      </c>
      <c r="E33" s="21">
        <v>3</v>
      </c>
      <c r="F33" s="21">
        <v>24297.07</v>
      </c>
      <c r="G33" s="21">
        <v>3</v>
      </c>
      <c r="H33" s="21">
        <v>20521</v>
      </c>
      <c r="I33" s="21">
        <v>754</v>
      </c>
      <c r="J33" s="21">
        <v>2463</v>
      </c>
      <c r="K33" s="22">
        <v>102</v>
      </c>
      <c r="L33" s="21">
        <v>1709</v>
      </c>
      <c r="M33" s="21">
        <v>102</v>
      </c>
      <c r="N33" s="22">
        <v>0</v>
      </c>
      <c r="O33" s="22">
        <f t="shared" si="0"/>
        <v>5130</v>
      </c>
      <c r="P33" s="21">
        <v>20521</v>
      </c>
      <c r="Q33" s="35">
        <v>20521</v>
      </c>
    </row>
    <row r="34" spans="1:17" hidden="1" x14ac:dyDescent="0.3">
      <c r="A34" s="19" t="s">
        <v>25</v>
      </c>
      <c r="B34" s="2" t="s">
        <v>73</v>
      </c>
      <c r="C34" s="2" t="s">
        <v>81</v>
      </c>
      <c r="D34" s="10" t="s">
        <v>16</v>
      </c>
      <c r="E34" s="21">
        <v>8</v>
      </c>
      <c r="F34" s="21">
        <v>130232.16</v>
      </c>
      <c r="G34" s="21">
        <v>8</v>
      </c>
      <c r="H34" s="21">
        <v>96488</v>
      </c>
      <c r="I34" s="21">
        <v>3538</v>
      </c>
      <c r="J34" s="21">
        <v>11577</v>
      </c>
      <c r="K34" s="22">
        <v>482</v>
      </c>
      <c r="L34" s="21">
        <v>8039</v>
      </c>
      <c r="M34" s="21">
        <v>482</v>
      </c>
      <c r="N34" s="22">
        <v>0</v>
      </c>
      <c r="O34" s="22">
        <f t="shared" si="0"/>
        <v>24118</v>
      </c>
      <c r="P34" s="21">
        <v>96488</v>
      </c>
      <c r="Q34" s="35">
        <v>96488</v>
      </c>
    </row>
    <row r="35" spans="1:17" s="32" customFormat="1" hidden="1" x14ac:dyDescent="0.3">
      <c r="A35" s="28" t="s">
        <v>25</v>
      </c>
      <c r="B35" s="29" t="s">
        <v>64</v>
      </c>
      <c r="C35" s="29" t="s">
        <v>65</v>
      </c>
      <c r="D35" s="10" t="s">
        <v>16</v>
      </c>
      <c r="E35" s="30">
        <v>1</v>
      </c>
      <c r="F35" s="30">
        <v>10891</v>
      </c>
      <c r="G35" s="30">
        <v>1</v>
      </c>
      <c r="H35" s="30">
        <v>9184</v>
      </c>
      <c r="I35" s="30">
        <v>337</v>
      </c>
      <c r="J35" s="30">
        <v>1102</v>
      </c>
      <c r="K35" s="31">
        <v>46</v>
      </c>
      <c r="L35" s="30">
        <v>765</v>
      </c>
      <c r="M35" s="30">
        <v>46</v>
      </c>
      <c r="N35" s="30">
        <v>0</v>
      </c>
      <c r="O35" s="30">
        <f t="shared" ref="O35:O36" si="1">SUM(I35:N35)</f>
        <v>2296</v>
      </c>
      <c r="P35" s="30">
        <v>9184</v>
      </c>
      <c r="Q35" s="36">
        <v>9184</v>
      </c>
    </row>
    <row r="36" spans="1:17" s="32" customFormat="1" hidden="1" x14ac:dyDescent="0.3">
      <c r="A36" s="28" t="s">
        <v>25</v>
      </c>
      <c r="B36" s="29" t="s">
        <v>32</v>
      </c>
      <c r="C36" s="29" t="s">
        <v>33</v>
      </c>
      <c r="D36" s="10" t="s">
        <v>16</v>
      </c>
      <c r="E36" s="30">
        <v>1</v>
      </c>
      <c r="F36" s="30">
        <v>18740.259999999998</v>
      </c>
      <c r="G36" s="30">
        <v>1</v>
      </c>
      <c r="H36" s="30">
        <v>16064</v>
      </c>
      <c r="I36" s="30">
        <v>678</v>
      </c>
      <c r="J36" s="30">
        <v>1928</v>
      </c>
      <c r="K36" s="31">
        <v>80</v>
      </c>
      <c r="L36" s="30">
        <v>1250</v>
      </c>
      <c r="M36" s="30">
        <v>75</v>
      </c>
      <c r="N36" s="30">
        <v>0</v>
      </c>
      <c r="O36" s="30">
        <f t="shared" si="1"/>
        <v>4011</v>
      </c>
      <c r="P36" s="30">
        <v>15000</v>
      </c>
      <c r="Q36" s="36">
        <v>15000</v>
      </c>
    </row>
    <row r="37" spans="1:17" s="32" customFormat="1" hidden="1" x14ac:dyDescent="0.3">
      <c r="A37" s="28" t="s">
        <v>25</v>
      </c>
      <c r="B37" s="29" t="s">
        <v>37</v>
      </c>
      <c r="C37" s="29" t="s">
        <v>38</v>
      </c>
      <c r="D37" s="10" t="s">
        <v>16</v>
      </c>
      <c r="E37" s="30">
        <v>3</v>
      </c>
      <c r="F37" s="30">
        <v>28301.239999999998</v>
      </c>
      <c r="G37" s="30">
        <v>3</v>
      </c>
      <c r="H37" s="30">
        <v>24348</v>
      </c>
      <c r="I37" s="30">
        <v>894</v>
      </c>
      <c r="J37" s="30">
        <v>2922</v>
      </c>
      <c r="K37" s="31">
        <v>121</v>
      </c>
      <c r="L37" s="30">
        <v>2028</v>
      </c>
      <c r="M37" s="30">
        <v>121</v>
      </c>
      <c r="N37" s="30">
        <v>0</v>
      </c>
      <c r="O37" s="30">
        <f t="shared" si="0"/>
        <v>6086</v>
      </c>
      <c r="P37" s="30">
        <v>24348</v>
      </c>
      <c r="Q37" s="36">
        <v>24348</v>
      </c>
    </row>
    <row r="38" spans="1:17" x14ac:dyDescent="0.3">
      <c r="A38" s="19"/>
      <c r="B38" s="2"/>
      <c r="C38" s="2"/>
      <c r="D38" s="10"/>
      <c r="E38" s="21"/>
      <c r="F38" s="21"/>
      <c r="G38" s="21"/>
      <c r="H38" s="21"/>
      <c r="I38" s="21"/>
      <c r="J38" s="21"/>
      <c r="K38" s="22"/>
      <c r="L38" s="21"/>
      <c r="M38" s="21"/>
      <c r="N38" s="22"/>
      <c r="O38" s="22"/>
      <c r="P38" s="21"/>
      <c r="Q38" s="35"/>
    </row>
    <row r="39" spans="1:17" hidden="1" x14ac:dyDescent="0.3">
      <c r="A39" s="2"/>
      <c r="B39" s="19" t="s">
        <v>23</v>
      </c>
      <c r="C39" s="19" t="s">
        <v>23</v>
      </c>
      <c r="D39" s="10"/>
      <c r="E39" s="23">
        <f>SUM(E6:E38)</f>
        <v>763</v>
      </c>
      <c r="F39" s="23">
        <f t="shared" ref="F39:Q39" si="2">SUM(F6:F38)</f>
        <v>10255546.73</v>
      </c>
      <c r="G39" s="23">
        <f t="shared" si="2"/>
        <v>763</v>
      </c>
      <c r="H39" s="23">
        <f t="shared" si="2"/>
        <v>8203044</v>
      </c>
      <c r="I39" s="23">
        <f t="shared" si="2"/>
        <v>314016</v>
      </c>
      <c r="J39" s="23">
        <f>SUM(J6:J37)</f>
        <v>984355</v>
      </c>
      <c r="K39" s="23">
        <f t="shared" si="2"/>
        <v>41013</v>
      </c>
      <c r="L39" s="23">
        <f t="shared" si="2"/>
        <v>670339</v>
      </c>
      <c r="M39" s="23">
        <f t="shared" si="2"/>
        <v>40249</v>
      </c>
      <c r="N39" s="23">
        <f t="shared" si="2"/>
        <v>0</v>
      </c>
      <c r="O39" s="23">
        <f t="shared" si="2"/>
        <v>2049972</v>
      </c>
      <c r="P39" s="23">
        <f t="shared" si="2"/>
        <v>8046134</v>
      </c>
      <c r="Q39" s="37">
        <f t="shared" si="2"/>
        <v>8046134</v>
      </c>
    </row>
    <row r="40" spans="1:17" hidden="1" x14ac:dyDescent="0.3">
      <c r="A40" s="2"/>
      <c r="B40" s="8" t="s">
        <v>21</v>
      </c>
      <c r="C40" s="8" t="s">
        <v>21</v>
      </c>
      <c r="D40" s="10"/>
      <c r="E40" s="24">
        <f>E35</f>
        <v>1</v>
      </c>
      <c r="F40" s="24">
        <f t="shared" ref="F40:Q40" si="3">F35</f>
        <v>10891</v>
      </c>
      <c r="G40" s="24">
        <f t="shared" si="3"/>
        <v>1</v>
      </c>
      <c r="H40" s="24">
        <f t="shared" si="3"/>
        <v>9184</v>
      </c>
      <c r="I40" s="24">
        <f t="shared" si="3"/>
        <v>337</v>
      </c>
      <c r="J40" s="24">
        <f>J35</f>
        <v>1102</v>
      </c>
      <c r="K40" s="24">
        <f t="shared" si="3"/>
        <v>46</v>
      </c>
      <c r="L40" s="24">
        <f t="shared" si="3"/>
        <v>765</v>
      </c>
      <c r="M40" s="24">
        <f t="shared" si="3"/>
        <v>46</v>
      </c>
      <c r="N40" s="24">
        <f t="shared" si="3"/>
        <v>0</v>
      </c>
      <c r="O40" s="24">
        <f t="shared" si="3"/>
        <v>2296</v>
      </c>
      <c r="P40" s="24">
        <f t="shared" si="3"/>
        <v>9184</v>
      </c>
      <c r="Q40" s="38">
        <f t="shared" si="3"/>
        <v>9184</v>
      </c>
    </row>
    <row r="41" spans="1:17" hidden="1" x14ac:dyDescent="0.3">
      <c r="A41" s="2"/>
      <c r="B41" s="8" t="s">
        <v>86</v>
      </c>
      <c r="C41" s="8" t="s">
        <v>86</v>
      </c>
      <c r="D41" s="10"/>
      <c r="E41" s="24">
        <f>SUM(E36:E37)</f>
        <v>4</v>
      </c>
      <c r="F41" s="24">
        <f t="shared" ref="F41:Q41" si="4">SUM(F36:F37)</f>
        <v>47041.5</v>
      </c>
      <c r="G41" s="24">
        <f t="shared" si="4"/>
        <v>4</v>
      </c>
      <c r="H41" s="24">
        <f t="shared" si="4"/>
        <v>40412</v>
      </c>
      <c r="I41" s="24">
        <f t="shared" si="4"/>
        <v>1572</v>
      </c>
      <c r="J41" s="24">
        <f t="shared" si="4"/>
        <v>4850</v>
      </c>
      <c r="K41" s="24">
        <f t="shared" si="4"/>
        <v>201</v>
      </c>
      <c r="L41" s="24">
        <f t="shared" si="4"/>
        <v>3278</v>
      </c>
      <c r="M41" s="24">
        <f t="shared" si="4"/>
        <v>196</v>
      </c>
      <c r="N41" s="24">
        <f t="shared" si="4"/>
        <v>0</v>
      </c>
      <c r="O41" s="24">
        <f t="shared" si="4"/>
        <v>10097</v>
      </c>
      <c r="P41" s="24">
        <f t="shared" si="4"/>
        <v>39348</v>
      </c>
      <c r="Q41" s="38">
        <f t="shared" si="4"/>
        <v>39348</v>
      </c>
    </row>
    <row r="42" spans="1:17" x14ac:dyDescent="0.3">
      <c r="A42" s="3"/>
      <c r="B42" s="15"/>
      <c r="C42" s="15"/>
      <c r="E42" s="25"/>
      <c r="F42" s="25"/>
      <c r="G42" s="25"/>
      <c r="H42" s="25"/>
      <c r="I42" s="25"/>
      <c r="J42" s="25"/>
      <c r="K42" s="42" t="s">
        <v>26</v>
      </c>
      <c r="L42" s="42"/>
      <c r="M42" s="42"/>
      <c r="N42" s="42"/>
      <c r="O42" s="23">
        <v>0</v>
      </c>
      <c r="P42" s="25"/>
      <c r="Q42" s="25"/>
    </row>
    <row r="43" spans="1:17" x14ac:dyDescent="0.3">
      <c r="A43" s="3"/>
      <c r="B43" s="15"/>
      <c r="C43" s="15"/>
      <c r="E43" s="25"/>
      <c r="F43" s="25"/>
      <c r="G43" s="25"/>
      <c r="H43" s="25"/>
      <c r="I43" s="25"/>
      <c r="J43" s="25"/>
      <c r="K43" s="42" t="s">
        <v>29</v>
      </c>
      <c r="L43" s="42"/>
      <c r="M43" s="42"/>
      <c r="N43" s="42"/>
      <c r="O43" s="23">
        <v>-1</v>
      </c>
      <c r="P43" s="25"/>
      <c r="Q43" s="25"/>
    </row>
    <row r="44" spans="1:17" x14ac:dyDescent="0.3">
      <c r="A44" s="3"/>
      <c r="B44" s="20" t="s">
        <v>22</v>
      </c>
      <c r="C44" s="20" t="s">
        <v>22</v>
      </c>
      <c r="D44" s="10"/>
      <c r="E44" s="26">
        <f t="shared" ref="E44:I44" si="5">E39-E41-E40</f>
        <v>758</v>
      </c>
      <c r="F44" s="26">
        <f t="shared" si="5"/>
        <v>10197614.23</v>
      </c>
      <c r="G44" s="26">
        <f t="shared" si="5"/>
        <v>758</v>
      </c>
      <c r="H44" s="26">
        <f t="shared" si="5"/>
        <v>8153448</v>
      </c>
      <c r="I44" s="26">
        <f t="shared" si="5"/>
        <v>312107</v>
      </c>
      <c r="J44" s="40">
        <f>J39-J41-J40</f>
        <v>978403</v>
      </c>
      <c r="K44" s="26">
        <f t="shared" ref="K44:Q44" si="6">K39-K41-K40</f>
        <v>40766</v>
      </c>
      <c r="L44" s="26">
        <f t="shared" si="6"/>
        <v>666296</v>
      </c>
      <c r="M44" s="26">
        <f t="shared" si="6"/>
        <v>40007</v>
      </c>
      <c r="N44" s="26">
        <f t="shared" si="6"/>
        <v>0</v>
      </c>
      <c r="O44" s="40">
        <f>O39-O41-O40-O43</f>
        <v>2037580</v>
      </c>
      <c r="P44" s="26">
        <f t="shared" si="6"/>
        <v>7997602</v>
      </c>
      <c r="Q44" s="26">
        <f t="shared" si="6"/>
        <v>7997602</v>
      </c>
    </row>
    <row r="45" spans="1:17" ht="15.75" x14ac:dyDescent="0.3">
      <c r="A45" s="3"/>
      <c r="B45" s="9"/>
      <c r="C45" s="9"/>
      <c r="D45" s="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9"/>
      <c r="P45" s="27"/>
      <c r="Q45" s="27"/>
    </row>
    <row r="47" spans="1:17" x14ac:dyDescent="0.3">
      <c r="O47" s="33"/>
    </row>
  </sheetData>
  <autoFilter ref="A4:Q37">
    <filterColumn colId="1">
      <filters blank="1">
        <filter val="FORTIS C-DOC HOSPITAL"/>
      </filters>
    </filterColumn>
  </autoFilter>
  <mergeCells count="16">
    <mergeCell ref="K43:N43"/>
    <mergeCell ref="B3:B4"/>
    <mergeCell ref="K42:N42"/>
    <mergeCell ref="A1:P1"/>
    <mergeCell ref="A2:P2"/>
    <mergeCell ref="Q3:Q4"/>
    <mergeCell ref="E3:E4"/>
    <mergeCell ref="P3:P4"/>
    <mergeCell ref="O3:O4"/>
    <mergeCell ref="I3:J3"/>
    <mergeCell ref="H3:H4"/>
    <mergeCell ref="G3:G4"/>
    <mergeCell ref="D3:D4"/>
    <mergeCell ref="C3:C4"/>
    <mergeCell ref="A3:A4"/>
    <mergeCell ref="A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2022-05-24T06:57:13Z</dcterms:modified>
</cp:coreProperties>
</file>