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harfuddin\Invoice-Feb-22\Billing &amp; Compliance Folder\Delhi\Fortis C-Doc-Done\"/>
    </mc:Choice>
  </mc:AlternateContent>
  <bookViews>
    <workbookView xWindow="-120" yWindow="-120" windowWidth="20730" windowHeight="11160"/>
  </bookViews>
  <sheets>
    <sheet name="ESIC Contribution Summary" sheetId="3" r:id="rId1"/>
  </sheets>
  <definedNames>
    <definedName name="_xlnm._FilterDatabase" localSheetId="0" hidden="1">'ESIC Contribution Summary'!$A$6:$J$17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G25" i="3"/>
  <c r="G27" i="3"/>
  <c r="G26" i="3"/>
  <c r="G24" i="3"/>
  <c r="H24" i="3" s="1"/>
  <c r="G23" i="3"/>
  <c r="G22" i="3"/>
  <c r="G21" i="3"/>
  <c r="H20" i="3"/>
  <c r="G19" i="3"/>
  <c r="H19" i="3" s="1"/>
  <c r="G18" i="3"/>
  <c r="G17" i="3"/>
  <c r="G16" i="3"/>
  <c r="H16" i="3" s="1"/>
  <c r="G15" i="3"/>
  <c r="H15" i="3" s="1"/>
  <c r="G14" i="3"/>
  <c r="G13" i="3"/>
  <c r="G12" i="3"/>
  <c r="G11" i="3"/>
  <c r="G10" i="3"/>
  <c r="G9" i="3"/>
  <c r="G7" i="3"/>
  <c r="H7" i="3" s="1"/>
  <c r="H11" i="3"/>
  <c r="G31" i="3"/>
  <c r="G30" i="3"/>
  <c r="G29" i="3"/>
  <c r="G28" i="3"/>
  <c r="H28" i="3" s="1"/>
  <c r="H21" i="3"/>
  <c r="H17" i="3"/>
  <c r="H13" i="3"/>
  <c r="G8" i="3"/>
  <c r="H8" i="3" s="1"/>
  <c r="H9" i="3"/>
  <c r="H10" i="3"/>
  <c r="H12" i="3"/>
  <c r="H14" i="3"/>
  <c r="H18" i="3"/>
  <c r="H22" i="3"/>
  <c r="H23" i="3"/>
  <c r="H25" i="3"/>
  <c r="H26" i="3"/>
  <c r="H27" i="3"/>
  <c r="H29" i="3"/>
  <c r="H30" i="3"/>
  <c r="H31" i="3"/>
  <c r="E32" i="3" l="1"/>
  <c r="G32" i="3"/>
  <c r="F32" i="3"/>
  <c r="D32" i="3"/>
  <c r="H32" i="3"/>
  <c r="H35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</calcChain>
</file>

<file path=xl/sharedStrings.xml><?xml version="1.0" encoding="utf-8"?>
<sst xmlns="http://schemas.openxmlformats.org/spreadsheetml/2006/main" count="69" uniqueCount="57">
  <si>
    <t>Rare Hospitality &amp; Services Pvt. Ltd.</t>
  </si>
  <si>
    <t>B-307, Kanakia Wallstreet, Andheri Kurla Road,Andheri (E), Mumbai - 400093</t>
  </si>
  <si>
    <t>Sl.</t>
  </si>
  <si>
    <t>State</t>
  </si>
  <si>
    <t>No.</t>
  </si>
  <si>
    <t>Site</t>
  </si>
  <si>
    <t>ESI</t>
  </si>
  <si>
    <t>ASPRI Spirits Private Limited</t>
  </si>
  <si>
    <t>FORTIS C-DOC HOSPITAL</t>
  </si>
  <si>
    <t>FORTIS C-DOC HOSPITAL- NH</t>
  </si>
  <si>
    <t>IIFL Wealth Prime Ltd -DELHI</t>
  </si>
  <si>
    <t>IIFL Wealth Prime Ltd -DELHI (E.D)</t>
  </si>
  <si>
    <t>PARIMAL NATHWANI DELHI</t>
  </si>
  <si>
    <t>PARIMAL NATHWANI DELHI (E.D.)</t>
  </si>
  <si>
    <t>Schueco India Pvt.Ltd - Delhi</t>
  </si>
  <si>
    <t>Service Master Clean -Delhi</t>
  </si>
  <si>
    <t>Service Master Clean Pvt Ltd</t>
  </si>
  <si>
    <t>Delhi-ASPRI Spirits</t>
  </si>
  <si>
    <t>Del-I-Fortis C-Doc</t>
  </si>
  <si>
    <t xml:space="preserve">Del-I-IIFL Delhi </t>
  </si>
  <si>
    <t>Del-I-8-Parimal Nathwani</t>
  </si>
  <si>
    <t>Del-I-Schueco India</t>
  </si>
  <si>
    <t>Del-I-Service Master</t>
  </si>
  <si>
    <t>ESI Contribution Summary for the month of January 2022</t>
  </si>
  <si>
    <t>No.of</t>
  </si>
  <si>
    <t>Contribution</t>
  </si>
  <si>
    <t>Name</t>
  </si>
  <si>
    <t>Employee</t>
  </si>
  <si>
    <t>Wage</t>
  </si>
  <si>
    <t>Employer</t>
  </si>
  <si>
    <t>Total</t>
  </si>
  <si>
    <t>Columbia Asia Hospital</t>
  </si>
  <si>
    <t>Del-I-Gur-Columbia Asia</t>
  </si>
  <si>
    <t>COLUMBIA ASIA HOSPITAL (E.D.)</t>
  </si>
  <si>
    <t>Dz Card (india) - Gurgoan</t>
  </si>
  <si>
    <t>Del-I-DZ Card India</t>
  </si>
  <si>
    <t>FORTIS HOSPITAL GURGAON</t>
  </si>
  <si>
    <t>Del-I-Gur-Fortis Hospital Gurgaon</t>
  </si>
  <si>
    <t>FORTIS HOSPITAL GURGAON (E.D.)</t>
  </si>
  <si>
    <t>FORTIS HOSPOTAL GURGAON</t>
  </si>
  <si>
    <t>Del-I-Gur-Fortis Hospotal Gurgaon</t>
  </si>
  <si>
    <t>FORTIS HOSPOTAL GURGAON (E.D.)</t>
  </si>
  <si>
    <t>India Rating And Research Agency</t>
  </si>
  <si>
    <t>Del-I-Gur-India Rating &amp; Research</t>
  </si>
  <si>
    <t>Paras Healthcare, Gurugram</t>
  </si>
  <si>
    <t>Del-I-Paras Health Care</t>
  </si>
  <si>
    <t>Paras Healthcare, Gurugram (E.D)</t>
  </si>
  <si>
    <t>RSKV Consultants Private Limited Gurugram</t>
  </si>
  <si>
    <t>Del-I-RSKV Consultants</t>
  </si>
  <si>
    <t>Service Master Clean - Gurgaon</t>
  </si>
  <si>
    <t>Del-I-Gur-Service Master</t>
  </si>
  <si>
    <t>Shri Parmanand Steel Industries Pvt. Ltd</t>
  </si>
  <si>
    <t>Del-I-Shri Parmanand</t>
  </si>
  <si>
    <t>Shri Parmanand Steel Industries Pvt. Ltd (e.D)</t>
  </si>
  <si>
    <t>SLV Security Services - Haryana</t>
  </si>
  <si>
    <t>Del-I-SLV Security</t>
  </si>
  <si>
    <t>COST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</si>
</sst>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S11" sqref="S11"/>
    </sheetView>
  </sheetViews>
  <sheetFormatPr defaultColWidth="9.140625" defaultRowHeight="11.25" x14ac:dyDescent="0.25"/>
  <cols>
    <col min="1" max="1" width="3.5703125" style="2" customWidth="1"/>
    <col min="2" max="2" width="43.85546875" style="8" customWidth="1"/>
    <col min="3" max="3" width="31.28515625" style="8" hidden="1" customWidth="1"/>
    <col min="4" max="4" width="7.5703125" style="2" customWidth="1"/>
    <col min="5" max="5" width="9.140625" style="10" bestFit="1" customWidth="1"/>
    <col min="6" max="6" width="9.5703125" style="9" customWidth="1"/>
    <col min="7" max="8" width="9.140625" style="9" customWidth="1"/>
    <col min="9" max="9" width="4.5703125" style="8" customWidth="1"/>
    <col min="10" max="16384" width="9.140625" style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23</v>
      </c>
      <c r="B3" s="1"/>
      <c r="C3" s="1"/>
      <c r="D3" s="1"/>
      <c r="E3" s="1"/>
      <c r="F3" s="1"/>
      <c r="G3" s="1"/>
      <c r="H3" s="1"/>
      <c r="I3" s="1"/>
    </row>
    <row r="4" spans="1:9" ht="18" customHeight="1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9" s="2" customFormat="1" ht="18" customHeight="1" x14ac:dyDescent="0.25">
      <c r="A5" s="12" t="s">
        <v>2</v>
      </c>
      <c r="B5" s="12" t="s">
        <v>5</v>
      </c>
      <c r="C5" s="12"/>
      <c r="D5" s="12" t="s">
        <v>24</v>
      </c>
      <c r="E5" s="12" t="s">
        <v>6</v>
      </c>
      <c r="F5" s="13" t="s">
        <v>25</v>
      </c>
      <c r="G5" s="14"/>
      <c r="H5" s="15"/>
      <c r="I5" s="12" t="s">
        <v>3</v>
      </c>
    </row>
    <row r="6" spans="1:9" s="2" customFormat="1" ht="18" customHeight="1" x14ac:dyDescent="0.25">
      <c r="A6" s="16" t="s">
        <v>4</v>
      </c>
      <c r="B6" s="16" t="s">
        <v>26</v>
      </c>
      <c r="C6" s="16" t="s">
        <v>56</v>
      </c>
      <c r="D6" s="16" t="s">
        <v>27</v>
      </c>
      <c r="E6" s="16" t="s">
        <v>28</v>
      </c>
      <c r="F6" s="4" t="s">
        <v>27</v>
      </c>
      <c r="G6" s="4" t="s">
        <v>29</v>
      </c>
      <c r="H6" s="4" t="s">
        <v>30</v>
      </c>
      <c r="I6" s="16" t="s">
        <v>3</v>
      </c>
    </row>
    <row r="7" spans="1:9" ht="18" customHeight="1" x14ac:dyDescent="0.25">
      <c r="A7" s="3">
        <v>1</v>
      </c>
      <c r="B7" s="5" t="s">
        <v>7</v>
      </c>
      <c r="C7" s="5" t="s">
        <v>17</v>
      </c>
      <c r="D7" s="3">
        <v>2</v>
      </c>
      <c r="E7" s="7">
        <v>21764</v>
      </c>
      <c r="F7" s="6">
        <v>164</v>
      </c>
      <c r="G7" s="6">
        <f t="shared" ref="G7" si="0">ROUND(E7*3.25/100,0)-1</f>
        <v>706</v>
      </c>
      <c r="H7" s="6">
        <f>F7+G7</f>
        <v>870</v>
      </c>
      <c r="I7" s="5">
        <v>0</v>
      </c>
    </row>
    <row r="8" spans="1:9" s="17" customFormat="1" ht="18" customHeight="1" x14ac:dyDescent="0.25">
      <c r="A8" s="20">
        <f>+A7+1</f>
        <v>2</v>
      </c>
      <c r="B8" s="19" t="s">
        <v>8</v>
      </c>
      <c r="C8" s="19" t="s">
        <v>18</v>
      </c>
      <c r="D8" s="20">
        <v>28</v>
      </c>
      <c r="E8" s="18">
        <v>395332</v>
      </c>
      <c r="F8" s="22">
        <v>2975</v>
      </c>
      <c r="G8" s="22">
        <f>ROUND(E8*3.25/100,0)-1</f>
        <v>12847</v>
      </c>
      <c r="H8" s="22">
        <f t="shared" ref="H8:H31" si="1">F8+G8</f>
        <v>15822</v>
      </c>
      <c r="I8" s="19">
        <v>0</v>
      </c>
    </row>
    <row r="9" spans="1:9" s="17" customFormat="1" ht="18" customHeight="1" x14ac:dyDescent="0.25">
      <c r="A9" s="20">
        <f t="shared" ref="A9:A31" si="2">+A8+1</f>
        <v>3</v>
      </c>
      <c r="B9" s="19" t="s">
        <v>9</v>
      </c>
      <c r="C9" s="19" t="s">
        <v>18</v>
      </c>
      <c r="D9" s="20">
        <v>22</v>
      </c>
      <c r="E9" s="18">
        <v>11608</v>
      </c>
      <c r="F9" s="22">
        <v>92</v>
      </c>
      <c r="G9" s="22">
        <f t="shared" ref="G9:G27" si="3">ROUND(E9*3.25/100,0)-1</f>
        <v>376</v>
      </c>
      <c r="H9" s="22">
        <f t="shared" si="1"/>
        <v>468</v>
      </c>
      <c r="I9" s="19">
        <v>0</v>
      </c>
    </row>
    <row r="10" spans="1:9" ht="18" customHeight="1" x14ac:dyDescent="0.25">
      <c r="A10" s="3">
        <f t="shared" si="2"/>
        <v>4</v>
      </c>
      <c r="B10" s="5" t="s">
        <v>10</v>
      </c>
      <c r="C10" s="5" t="s">
        <v>19</v>
      </c>
      <c r="D10" s="3">
        <v>5</v>
      </c>
      <c r="E10" s="7">
        <v>62337</v>
      </c>
      <c r="F10" s="6">
        <v>471</v>
      </c>
      <c r="G10" s="6">
        <f t="shared" si="3"/>
        <v>2025</v>
      </c>
      <c r="H10" s="6">
        <f t="shared" si="1"/>
        <v>2496</v>
      </c>
      <c r="I10" s="5">
        <v>0</v>
      </c>
    </row>
    <row r="11" spans="1:9" ht="18" customHeight="1" x14ac:dyDescent="0.25">
      <c r="A11" s="3">
        <f t="shared" si="2"/>
        <v>5</v>
      </c>
      <c r="B11" s="5" t="s">
        <v>11</v>
      </c>
      <c r="C11" s="5" t="s">
        <v>19</v>
      </c>
      <c r="D11" s="3">
        <v>4</v>
      </c>
      <c r="E11" s="7">
        <v>6696</v>
      </c>
      <c r="F11" s="6">
        <v>52</v>
      </c>
      <c r="G11" s="6">
        <f t="shared" si="3"/>
        <v>217</v>
      </c>
      <c r="H11" s="6">
        <f t="shared" si="1"/>
        <v>269</v>
      </c>
      <c r="I11" s="5">
        <v>0</v>
      </c>
    </row>
    <row r="12" spans="1:9" ht="18" customHeight="1" x14ac:dyDescent="0.25">
      <c r="A12" s="3">
        <f t="shared" si="2"/>
        <v>6</v>
      </c>
      <c r="B12" s="5" t="s">
        <v>12</v>
      </c>
      <c r="C12" s="5" t="s">
        <v>20</v>
      </c>
      <c r="D12" s="3">
        <v>3</v>
      </c>
      <c r="E12" s="7">
        <v>33164</v>
      </c>
      <c r="F12" s="6">
        <v>250</v>
      </c>
      <c r="G12" s="6">
        <f t="shared" si="3"/>
        <v>1077</v>
      </c>
      <c r="H12" s="6">
        <f t="shared" si="1"/>
        <v>1327</v>
      </c>
      <c r="I12" s="5">
        <v>0</v>
      </c>
    </row>
    <row r="13" spans="1:9" ht="18" customHeight="1" x14ac:dyDescent="0.25">
      <c r="A13" s="3">
        <f t="shared" si="2"/>
        <v>7</v>
      </c>
      <c r="B13" s="5" t="s">
        <v>13</v>
      </c>
      <c r="C13" s="5" t="s">
        <v>20</v>
      </c>
      <c r="D13" s="3">
        <v>1</v>
      </c>
      <c r="E13" s="7">
        <v>1889</v>
      </c>
      <c r="F13" s="6">
        <v>15</v>
      </c>
      <c r="G13" s="6">
        <f t="shared" si="3"/>
        <v>60</v>
      </c>
      <c r="H13" s="6">
        <f t="shared" si="1"/>
        <v>75</v>
      </c>
      <c r="I13" s="5">
        <v>0</v>
      </c>
    </row>
    <row r="14" spans="1:9" ht="18" customHeight="1" x14ac:dyDescent="0.25">
      <c r="A14" s="3">
        <f t="shared" si="2"/>
        <v>8</v>
      </c>
      <c r="B14" s="5" t="s">
        <v>14</v>
      </c>
      <c r="C14" s="5" t="s">
        <v>21</v>
      </c>
      <c r="D14" s="3">
        <v>1</v>
      </c>
      <c r="E14" s="7">
        <v>18647</v>
      </c>
      <c r="F14" s="6">
        <v>140</v>
      </c>
      <c r="G14" s="6">
        <f t="shared" si="3"/>
        <v>605</v>
      </c>
      <c r="H14" s="6">
        <f t="shared" si="1"/>
        <v>745</v>
      </c>
      <c r="I14" s="5">
        <v>0</v>
      </c>
    </row>
    <row r="15" spans="1:9" ht="18" customHeight="1" x14ac:dyDescent="0.25">
      <c r="A15" s="3">
        <f t="shared" si="2"/>
        <v>9</v>
      </c>
      <c r="B15" s="5" t="s">
        <v>15</v>
      </c>
      <c r="C15" s="5" t="s">
        <v>22</v>
      </c>
      <c r="D15" s="3">
        <v>2</v>
      </c>
      <c r="E15" s="7">
        <v>32045</v>
      </c>
      <c r="F15" s="6">
        <v>241</v>
      </c>
      <c r="G15" s="6">
        <f t="shared" si="3"/>
        <v>1040</v>
      </c>
      <c r="H15" s="6">
        <f t="shared" si="1"/>
        <v>1281</v>
      </c>
      <c r="I15" s="5">
        <v>0</v>
      </c>
    </row>
    <row r="16" spans="1:9" ht="18" customHeight="1" x14ac:dyDescent="0.25">
      <c r="A16" s="3">
        <f t="shared" si="2"/>
        <v>10</v>
      </c>
      <c r="B16" s="5" t="s">
        <v>16</v>
      </c>
      <c r="C16" s="5" t="s">
        <v>22</v>
      </c>
      <c r="D16" s="3">
        <v>2</v>
      </c>
      <c r="E16" s="7">
        <v>33420</v>
      </c>
      <c r="F16" s="6">
        <v>252</v>
      </c>
      <c r="G16" s="6">
        <f t="shared" si="3"/>
        <v>1085</v>
      </c>
      <c r="H16" s="6">
        <f t="shared" si="1"/>
        <v>1337</v>
      </c>
      <c r="I16" s="5">
        <v>0</v>
      </c>
    </row>
    <row r="17" spans="1:9" ht="18" customHeight="1" x14ac:dyDescent="0.25">
      <c r="A17" s="3">
        <f t="shared" si="2"/>
        <v>11</v>
      </c>
      <c r="B17" s="5" t="s">
        <v>31</v>
      </c>
      <c r="C17" s="5" t="s">
        <v>32</v>
      </c>
      <c r="D17" s="3">
        <v>37</v>
      </c>
      <c r="E17" s="7">
        <v>387844</v>
      </c>
      <c r="F17" s="6">
        <v>2924</v>
      </c>
      <c r="G17" s="6">
        <f t="shared" si="3"/>
        <v>12604</v>
      </c>
      <c r="H17" s="6">
        <f t="shared" si="1"/>
        <v>15528</v>
      </c>
      <c r="I17" s="5">
        <v>0</v>
      </c>
    </row>
    <row r="18" spans="1:9" ht="18" customHeight="1" x14ac:dyDescent="0.25">
      <c r="A18" s="3">
        <f t="shared" si="2"/>
        <v>12</v>
      </c>
      <c r="B18" s="5" t="s">
        <v>33</v>
      </c>
      <c r="C18" s="5" t="s">
        <v>32</v>
      </c>
      <c r="D18" s="3">
        <v>32</v>
      </c>
      <c r="E18" s="7">
        <v>89725</v>
      </c>
      <c r="F18" s="6">
        <v>685</v>
      </c>
      <c r="G18" s="6">
        <f t="shared" si="3"/>
        <v>2915</v>
      </c>
      <c r="H18" s="6">
        <f t="shared" si="1"/>
        <v>3600</v>
      </c>
      <c r="I18" s="5">
        <v>0</v>
      </c>
    </row>
    <row r="19" spans="1:9" ht="18" customHeight="1" x14ac:dyDescent="0.25">
      <c r="A19" s="3">
        <f t="shared" si="2"/>
        <v>13</v>
      </c>
      <c r="B19" s="5" t="s">
        <v>34</v>
      </c>
      <c r="C19" s="5" t="s">
        <v>35</v>
      </c>
      <c r="D19" s="3">
        <v>5</v>
      </c>
      <c r="E19" s="7">
        <v>52355</v>
      </c>
      <c r="F19" s="6">
        <v>395</v>
      </c>
      <c r="G19" s="6">
        <f t="shared" si="3"/>
        <v>1701</v>
      </c>
      <c r="H19" s="6">
        <f t="shared" si="1"/>
        <v>2096</v>
      </c>
      <c r="I19" s="5">
        <v>0</v>
      </c>
    </row>
    <row r="20" spans="1:9" ht="18" customHeight="1" x14ac:dyDescent="0.25">
      <c r="A20" s="3">
        <f t="shared" si="2"/>
        <v>14</v>
      </c>
      <c r="B20" s="5" t="s">
        <v>36</v>
      </c>
      <c r="C20" s="5" t="s">
        <v>37</v>
      </c>
      <c r="D20" s="3">
        <v>168</v>
      </c>
      <c r="E20" s="7">
        <v>1757235</v>
      </c>
      <c r="F20" s="6">
        <v>13247</v>
      </c>
      <c r="G20" s="6">
        <f>ROUND(E20*3.25/100,0)-2</f>
        <v>57108</v>
      </c>
      <c r="H20" s="6">
        <f t="shared" si="1"/>
        <v>70355</v>
      </c>
      <c r="I20" s="5">
        <v>0</v>
      </c>
    </row>
    <row r="21" spans="1:9" ht="18" customHeight="1" x14ac:dyDescent="0.25">
      <c r="A21" s="3">
        <f t="shared" si="2"/>
        <v>15</v>
      </c>
      <c r="B21" s="5" t="s">
        <v>38</v>
      </c>
      <c r="C21" s="5" t="s">
        <v>37</v>
      </c>
      <c r="D21" s="3">
        <v>59</v>
      </c>
      <c r="E21" s="7">
        <v>204050</v>
      </c>
      <c r="F21" s="6">
        <v>1557</v>
      </c>
      <c r="G21" s="6">
        <f t="shared" si="3"/>
        <v>6631</v>
      </c>
      <c r="H21" s="6">
        <f t="shared" si="1"/>
        <v>8188</v>
      </c>
      <c r="I21" s="5">
        <v>0</v>
      </c>
    </row>
    <row r="22" spans="1:9" ht="18" customHeight="1" x14ac:dyDescent="0.25">
      <c r="A22" s="3">
        <f t="shared" si="2"/>
        <v>16</v>
      </c>
      <c r="B22" s="5" t="s">
        <v>39</v>
      </c>
      <c r="C22" s="5" t="s">
        <v>40</v>
      </c>
      <c r="D22" s="3">
        <v>21</v>
      </c>
      <c r="E22" s="7">
        <v>219828</v>
      </c>
      <c r="F22" s="6">
        <v>1658</v>
      </c>
      <c r="G22" s="6">
        <f t="shared" si="3"/>
        <v>7143</v>
      </c>
      <c r="H22" s="6">
        <f t="shared" si="1"/>
        <v>8801</v>
      </c>
      <c r="I22" s="5">
        <v>0</v>
      </c>
    </row>
    <row r="23" spans="1:9" ht="18" customHeight="1" x14ac:dyDescent="0.25">
      <c r="A23" s="3">
        <f t="shared" si="2"/>
        <v>17</v>
      </c>
      <c r="B23" s="5" t="s">
        <v>41</v>
      </c>
      <c r="C23" s="5" t="s">
        <v>40</v>
      </c>
      <c r="D23" s="3">
        <v>19</v>
      </c>
      <c r="E23" s="7">
        <v>64594</v>
      </c>
      <c r="F23" s="6">
        <v>493</v>
      </c>
      <c r="G23" s="6">
        <f t="shared" si="3"/>
        <v>2098</v>
      </c>
      <c r="H23" s="6">
        <f t="shared" si="1"/>
        <v>2591</v>
      </c>
      <c r="I23" s="5">
        <v>0</v>
      </c>
    </row>
    <row r="24" spans="1:9" ht="18" customHeight="1" x14ac:dyDescent="0.25">
      <c r="A24" s="3">
        <f t="shared" si="2"/>
        <v>18</v>
      </c>
      <c r="B24" s="5" t="s">
        <v>42</v>
      </c>
      <c r="C24" s="5" t="s">
        <v>43</v>
      </c>
      <c r="D24" s="3">
        <v>2</v>
      </c>
      <c r="E24" s="7">
        <v>20958</v>
      </c>
      <c r="F24" s="6">
        <v>158</v>
      </c>
      <c r="G24" s="6">
        <f t="shared" si="3"/>
        <v>680</v>
      </c>
      <c r="H24" s="6">
        <f t="shared" si="1"/>
        <v>838</v>
      </c>
      <c r="I24" s="5">
        <v>0</v>
      </c>
    </row>
    <row r="25" spans="1:9" ht="18" customHeight="1" x14ac:dyDescent="0.25">
      <c r="A25" s="3">
        <f t="shared" si="2"/>
        <v>19</v>
      </c>
      <c r="B25" s="5" t="s">
        <v>44</v>
      </c>
      <c r="C25" s="5" t="s">
        <v>45</v>
      </c>
      <c r="D25" s="3">
        <v>76</v>
      </c>
      <c r="E25" s="7">
        <v>876933</v>
      </c>
      <c r="F25" s="6">
        <v>6605</v>
      </c>
      <c r="G25" s="6">
        <f>ROUND(E25*3.25/100,0)-17</f>
        <v>28483</v>
      </c>
      <c r="H25" s="6">
        <f t="shared" si="1"/>
        <v>35088</v>
      </c>
      <c r="I25" s="5">
        <v>0</v>
      </c>
    </row>
    <row r="26" spans="1:9" ht="18" customHeight="1" x14ac:dyDescent="0.25">
      <c r="A26" s="3">
        <f t="shared" si="2"/>
        <v>20</v>
      </c>
      <c r="B26" s="5" t="s">
        <v>46</v>
      </c>
      <c r="C26" s="5" t="s">
        <v>45</v>
      </c>
      <c r="D26" s="3">
        <v>27</v>
      </c>
      <c r="E26" s="7">
        <v>32595</v>
      </c>
      <c r="F26" s="6">
        <v>261</v>
      </c>
      <c r="G26" s="6">
        <f t="shared" si="3"/>
        <v>1058</v>
      </c>
      <c r="H26" s="6">
        <f t="shared" si="1"/>
        <v>1319</v>
      </c>
      <c r="I26" s="5">
        <v>0</v>
      </c>
    </row>
    <row r="27" spans="1:9" ht="18" customHeight="1" x14ac:dyDescent="0.25">
      <c r="A27" s="3">
        <f t="shared" si="2"/>
        <v>21</v>
      </c>
      <c r="B27" s="5" t="s">
        <v>47</v>
      </c>
      <c r="C27" s="5" t="s">
        <v>48</v>
      </c>
      <c r="D27" s="3">
        <v>2</v>
      </c>
      <c r="E27" s="7">
        <v>9757</v>
      </c>
      <c r="F27" s="6">
        <v>74</v>
      </c>
      <c r="G27" s="6">
        <f t="shared" si="3"/>
        <v>316</v>
      </c>
      <c r="H27" s="6">
        <f t="shared" si="1"/>
        <v>390</v>
      </c>
      <c r="I27" s="5">
        <v>0</v>
      </c>
    </row>
    <row r="28" spans="1:9" ht="18" customHeight="1" x14ac:dyDescent="0.25">
      <c r="A28" s="3">
        <f t="shared" si="2"/>
        <v>22</v>
      </c>
      <c r="B28" s="5" t="s">
        <v>49</v>
      </c>
      <c r="C28" s="5" t="s">
        <v>50</v>
      </c>
      <c r="D28" s="3">
        <v>1</v>
      </c>
      <c r="E28" s="7">
        <v>11134</v>
      </c>
      <c r="F28" s="6">
        <v>84</v>
      </c>
      <c r="G28" s="6">
        <f t="shared" ref="G28:G31" si="4">ROUND(E28*3.25/100,0)-1</f>
        <v>361</v>
      </c>
      <c r="H28" s="6">
        <f t="shared" si="1"/>
        <v>445</v>
      </c>
      <c r="I28" s="5">
        <v>0</v>
      </c>
    </row>
    <row r="29" spans="1:9" ht="18" customHeight="1" x14ac:dyDescent="0.25">
      <c r="A29" s="3">
        <f t="shared" si="2"/>
        <v>23</v>
      </c>
      <c r="B29" s="5" t="s">
        <v>51</v>
      </c>
      <c r="C29" s="5" t="s">
        <v>52</v>
      </c>
      <c r="D29" s="3">
        <v>6</v>
      </c>
      <c r="E29" s="7">
        <v>59345</v>
      </c>
      <c r="F29" s="6">
        <v>449</v>
      </c>
      <c r="G29" s="6">
        <f t="shared" si="4"/>
        <v>1928</v>
      </c>
      <c r="H29" s="6">
        <f t="shared" si="1"/>
        <v>2377</v>
      </c>
      <c r="I29" s="5">
        <v>0</v>
      </c>
    </row>
    <row r="30" spans="1:9" ht="18" customHeight="1" x14ac:dyDescent="0.25">
      <c r="A30" s="3">
        <f t="shared" si="2"/>
        <v>24</v>
      </c>
      <c r="B30" s="5" t="s">
        <v>53</v>
      </c>
      <c r="C30" s="5" t="s">
        <v>52</v>
      </c>
      <c r="D30" s="3">
        <v>4</v>
      </c>
      <c r="E30" s="7">
        <v>2106</v>
      </c>
      <c r="F30" s="6">
        <v>18</v>
      </c>
      <c r="G30" s="6">
        <f t="shared" si="4"/>
        <v>67</v>
      </c>
      <c r="H30" s="6">
        <f t="shared" si="1"/>
        <v>85</v>
      </c>
      <c r="I30" s="5">
        <v>0</v>
      </c>
    </row>
    <row r="31" spans="1:9" ht="18" customHeight="1" x14ac:dyDescent="0.25">
      <c r="A31" s="3">
        <f t="shared" si="2"/>
        <v>25</v>
      </c>
      <c r="B31" s="5" t="s">
        <v>54</v>
      </c>
      <c r="C31" s="5" t="s">
        <v>55</v>
      </c>
      <c r="D31" s="3">
        <v>6</v>
      </c>
      <c r="E31" s="7">
        <v>81164</v>
      </c>
      <c r="F31" s="6">
        <v>612</v>
      </c>
      <c r="G31" s="6">
        <f t="shared" si="4"/>
        <v>2637</v>
      </c>
      <c r="H31" s="6">
        <f t="shared" si="1"/>
        <v>3249</v>
      </c>
      <c r="I31" s="5">
        <v>0</v>
      </c>
    </row>
    <row r="32" spans="1:9" s="17" customFormat="1" ht="18" customHeight="1" x14ac:dyDescent="0.25">
      <c r="A32" s="20"/>
      <c r="B32" s="20" t="s">
        <v>30</v>
      </c>
      <c r="C32" s="20"/>
      <c r="D32" s="21">
        <f t="shared" ref="D32:G32" si="5">SUM(D7:D31)</f>
        <v>535</v>
      </c>
      <c r="E32" s="21">
        <f>SUM(E7:E31)</f>
        <v>4486525</v>
      </c>
      <c r="F32" s="21">
        <f t="shared" si="5"/>
        <v>33872</v>
      </c>
      <c r="G32" s="21">
        <f t="shared" si="5"/>
        <v>145768</v>
      </c>
      <c r="H32" s="21">
        <f>SUM(H7:H31)</f>
        <v>179640</v>
      </c>
      <c r="I32" s="19"/>
    </row>
    <row r="34" spans="8:8" x14ac:dyDescent="0.25">
      <c r="H34" s="9">
        <v>179640</v>
      </c>
    </row>
    <row r="35" spans="8:8" x14ac:dyDescent="0.25">
      <c r="H35" s="9">
        <f>H32-H34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ESIC Contribution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Nikitha F</dc:creator>
  <cp:lastModifiedBy>Madhusudan</cp:lastModifiedBy>
  <dcterms:created xsi:type="dcterms:W3CDTF">2022-02-09T09:52:57Z</dcterms:created>
  <dcterms:modified xsi:type="dcterms:W3CDTF">2022-02-21T11:58:10Z</dcterms:modified>
</cp:coreProperties>
</file>