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10.1.1.250\Tally Server\D Drive\Accounts\sharfuddin\Invoice-Jan-22\Billing &amp; Compliance Folder\Delhi\Fortis C-Doc-Done\"/>
    </mc:Choice>
  </mc:AlternateContent>
  <bookViews>
    <workbookView xWindow="-120" yWindow="-120" windowWidth="20730" windowHeight="11160"/>
  </bookViews>
  <sheets>
    <sheet name="ESIC Summary" sheetId="7" r:id="rId1"/>
  </sheets>
  <definedNames>
    <definedName name="_xlnm._FilterDatabase" localSheetId="0" hidden="1">'ESIC Summary'!$A$6:$I$16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4" i="7" l="1"/>
  <c r="H24" i="7" s="1"/>
  <c r="G21" i="7"/>
  <c r="H21" i="7" s="1"/>
  <c r="G19" i="7"/>
  <c r="H19" i="7" s="1"/>
  <c r="G16" i="7"/>
  <c r="H16" i="7" s="1"/>
  <c r="G8" i="7"/>
  <c r="H8" i="7" s="1"/>
  <c r="G30" i="7"/>
  <c r="G29" i="7"/>
  <c r="G28" i="7"/>
  <c r="H28" i="7" s="1"/>
  <c r="G27" i="7"/>
  <c r="H27" i="7" s="1"/>
  <c r="G26" i="7"/>
  <c r="G25" i="7"/>
  <c r="G23" i="7"/>
  <c r="H23" i="7" s="1"/>
  <c r="G22" i="7"/>
  <c r="H22" i="7" s="1"/>
  <c r="G20" i="7"/>
  <c r="G18" i="7"/>
  <c r="G17" i="7"/>
  <c r="H17" i="7" s="1"/>
  <c r="G15" i="7"/>
  <c r="H15" i="7" s="1"/>
  <c r="G14" i="7"/>
  <c r="G13" i="7"/>
  <c r="G12" i="7"/>
  <c r="H12" i="7" s="1"/>
  <c r="G11" i="7"/>
  <c r="H11" i="7" s="1"/>
  <c r="G10" i="7"/>
  <c r="G9" i="7"/>
  <c r="G7" i="7"/>
  <c r="H30" i="7"/>
  <c r="F31" i="7"/>
  <c r="E31" i="7"/>
  <c r="D31" i="7"/>
  <c r="H9" i="7"/>
  <c r="H10" i="7"/>
  <c r="H13" i="7"/>
  <c r="H14" i="7"/>
  <c r="H18" i="7"/>
  <c r="H20" i="7"/>
  <c r="H25" i="7"/>
  <c r="H26" i="7"/>
  <c r="H29" i="7"/>
  <c r="G31" i="7" l="1"/>
  <c r="H7" i="7"/>
  <c r="H31" i="7" s="1"/>
  <c r="A8" i="7" l="1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</calcChain>
</file>

<file path=xl/sharedStrings.xml><?xml version="1.0" encoding="utf-8"?>
<sst xmlns="http://schemas.openxmlformats.org/spreadsheetml/2006/main" count="65" uniqueCount="54">
  <si>
    <t>Rare Hospitality &amp; Services Pvt. Ltd.</t>
  </si>
  <si>
    <t>B-307, Kanakia Wallstreet, Andheri Kurla Road,Andheri (E), Mumbai - 400093</t>
  </si>
  <si>
    <t>Sl.</t>
  </si>
  <si>
    <t>No.</t>
  </si>
  <si>
    <t>Site</t>
  </si>
  <si>
    <t>ESI</t>
  </si>
  <si>
    <t>ASPRI Spirits Private Limited</t>
  </si>
  <si>
    <t>FORTIS C-DOC HOSPITAL</t>
  </si>
  <si>
    <t>FORTIS C-DOC HOSPITAL (E.D.)</t>
  </si>
  <si>
    <t>IIFL Wealth Prime Ltd -DELHI</t>
  </si>
  <si>
    <t>PARIMAL NATHWANI DELHI</t>
  </si>
  <si>
    <t>PARIMAL NATHWANI DELHI (E.D.)</t>
  </si>
  <si>
    <t>Schueco India Pvt.Ltd - Delhi</t>
  </si>
  <si>
    <t>Service Master Clean -Delhi</t>
  </si>
  <si>
    <t>Service Master Clean Pvt Ltd</t>
  </si>
  <si>
    <t>Delhi-ASPRI Spirits</t>
  </si>
  <si>
    <t>Del-I-Fortis C-Doc</t>
  </si>
  <si>
    <t xml:space="preserve">Del-I-IIFL Delhi </t>
  </si>
  <si>
    <t>Del-I-8-Parimal Nathwani</t>
  </si>
  <si>
    <t>Del-I-Schueco India</t>
  </si>
  <si>
    <t>Del-I-Service Master</t>
  </si>
  <si>
    <t>Wage</t>
  </si>
  <si>
    <t>Employee</t>
  </si>
  <si>
    <t>Employer</t>
  </si>
  <si>
    <t>Total</t>
  </si>
  <si>
    <t>ESI Contribution Summary for the month of December 2021</t>
  </si>
  <si>
    <t>No.of</t>
  </si>
  <si>
    <t>Contribution</t>
  </si>
  <si>
    <t>Name</t>
  </si>
  <si>
    <t>Columbia Asia Hospital</t>
  </si>
  <si>
    <t>Del-I-Gur-Columbia Asia</t>
  </si>
  <si>
    <t>COLUMBIA ASIA HOSPITAL (E.D.)</t>
  </si>
  <si>
    <t>Dz Card (india) - Gurgoan</t>
  </si>
  <si>
    <t>Del-I-DZ Card India</t>
  </si>
  <si>
    <t>FORTIS HOSPITAL GURGAON</t>
  </si>
  <si>
    <t>Del-I-Gur-Fortis Hospital Gurgaon</t>
  </si>
  <si>
    <t>FORTIS HOSPITAL GURGAON (E.D.)</t>
  </si>
  <si>
    <t>FORTIS HOSPOTAL GURGAON</t>
  </si>
  <si>
    <t>Del-I-Gur-Fortis Hospotal Gurgaon</t>
  </si>
  <si>
    <t>FORTIS HOSPOTAL GURGAON (E.D.)</t>
  </si>
  <si>
    <t>India Rating And Research Agency</t>
  </si>
  <si>
    <t>Del-I-Gur-India Rating &amp; Research</t>
  </si>
  <si>
    <t>Paras Healthcare, Gurugram</t>
  </si>
  <si>
    <t>Del-I-Paras Health Care</t>
  </si>
  <si>
    <t>Paras Healthcare, Gurugram (E.D)</t>
  </si>
  <si>
    <t>RSKV Consultants Private Limited Gurugram</t>
  </si>
  <si>
    <t>Del-I-RSKV Consultants</t>
  </si>
  <si>
    <t>Service Master Clean - Gurgaon</t>
  </si>
  <si>
    <t>Del-I-Gur-Service Master</t>
  </si>
  <si>
    <t>Shri Parmanand Steel Industries Pvt. Ltd</t>
  </si>
  <si>
    <t>Del-I-Shri Parmanand</t>
  </si>
  <si>
    <t>SLV Security Services - Haryana</t>
  </si>
  <si>
    <t>Del-I-SLV Security</t>
  </si>
  <si>
    <t>COST CENTRE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</si>
</sst>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4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2" fontId="1" fillId="0" borderId="0" xfId="0" applyNumberFormat="1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2" fontId="0" fillId="0" borderId="0" xfId="0" applyNumberFormat="1" applyFont="1" applyAlignment="1">
      <alignment horizontal="right" vertical="center"/>
    </xf>
    <xf numFmtId="1" fontId="2" fillId="0" borderId="0" xfId="0" applyNumberFormat="1" applyFont="1" applyAlignment="1">
      <alignment horizontal="right" vertical="center"/>
    </xf>
    <xf numFmtId="1" fontId="2" fillId="2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left"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2" fontId="6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2" fontId="3" fillId="2" borderId="2" xfId="0" applyNumberFormat="1" applyFont="1" applyFill="1" applyBorder="1" applyAlignment="1">
      <alignment horizontal="center" vertical="center"/>
    </xf>
    <xf numFmtId="2" fontId="3" fillId="2" borderId="3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tabSelected="1" topLeftCell="A4" workbookViewId="0">
      <selection activeCell="A8" sqref="A8:XFD9"/>
    </sheetView>
  </sheetViews>
  <sheetFormatPr defaultColWidth="9.140625" defaultRowHeight="11.25" x14ac:dyDescent="0.25"/>
  <cols>
    <col min="1" max="1" width="3.5703125" style="2" customWidth="1"/>
    <col min="2" max="2" width="33.140625" style="6" customWidth="1"/>
    <col min="3" max="3" width="25.5703125" style="6" customWidth="1"/>
    <col min="4" max="4" width="10.28515625" style="2" customWidth="1"/>
    <col min="5" max="5" width="9.7109375" style="2" customWidth="1"/>
    <col min="6" max="8" width="9.7109375" style="13" customWidth="1"/>
    <col min="9" max="16384" width="9.140625" style="1"/>
  </cols>
  <sheetData>
    <row r="1" spans="1:8" s="22" customFormat="1" ht="15" x14ac:dyDescent="0.25">
      <c r="A1" s="22" t="s">
        <v>0</v>
      </c>
      <c r="E1" s="23"/>
      <c r="F1" s="23"/>
      <c r="G1" s="23"/>
      <c r="H1" s="23"/>
    </row>
    <row r="2" spans="1:8" s="22" customFormat="1" ht="18" customHeight="1" x14ac:dyDescent="0.25">
      <c r="A2" s="22" t="s">
        <v>1</v>
      </c>
      <c r="E2" s="23"/>
      <c r="F2" s="23"/>
      <c r="G2" s="23"/>
      <c r="H2" s="23"/>
    </row>
    <row r="3" spans="1:8" s="22" customFormat="1" ht="15" x14ac:dyDescent="0.25">
      <c r="A3" s="22" t="s">
        <v>25</v>
      </c>
      <c r="E3" s="23"/>
      <c r="F3" s="23"/>
      <c r="G3" s="23"/>
      <c r="H3" s="23"/>
    </row>
    <row r="4" spans="1:8" s="8" customFormat="1" ht="18" customHeight="1" x14ac:dyDescent="0.25">
      <c r="A4" s="7"/>
      <c r="B4" s="7"/>
      <c r="C4" s="7"/>
      <c r="D4" s="7"/>
      <c r="E4" s="12"/>
      <c r="F4" s="12"/>
      <c r="G4" s="12"/>
      <c r="H4" s="12"/>
    </row>
    <row r="5" spans="1:8" s="2" customFormat="1" ht="18" customHeight="1" x14ac:dyDescent="0.25">
      <c r="A5" s="14" t="s">
        <v>2</v>
      </c>
      <c r="B5" s="14" t="s">
        <v>4</v>
      </c>
      <c r="C5" s="14"/>
      <c r="D5" s="14" t="s">
        <v>26</v>
      </c>
      <c r="E5" s="14" t="s">
        <v>5</v>
      </c>
      <c r="F5" s="28" t="s">
        <v>27</v>
      </c>
      <c r="G5" s="29"/>
      <c r="H5" s="15"/>
    </row>
    <row r="6" spans="1:8" s="2" customFormat="1" ht="21" customHeight="1" x14ac:dyDescent="0.25">
      <c r="A6" s="14" t="s">
        <v>3</v>
      </c>
      <c r="B6" s="14" t="s">
        <v>28</v>
      </c>
      <c r="C6" s="14" t="s">
        <v>53</v>
      </c>
      <c r="D6" s="14" t="s">
        <v>22</v>
      </c>
      <c r="E6" s="14" t="s">
        <v>21</v>
      </c>
      <c r="F6" s="15" t="s">
        <v>22</v>
      </c>
      <c r="G6" s="15" t="s">
        <v>23</v>
      </c>
      <c r="H6" s="15" t="s">
        <v>24</v>
      </c>
    </row>
    <row r="7" spans="1:8" ht="18" customHeight="1" x14ac:dyDescent="0.25">
      <c r="A7" s="3">
        <v>1</v>
      </c>
      <c r="B7" s="5" t="s">
        <v>6</v>
      </c>
      <c r="C7" s="10" t="s">
        <v>15</v>
      </c>
      <c r="D7" s="3">
        <v>1</v>
      </c>
      <c r="E7" s="11">
        <v>13473</v>
      </c>
      <c r="F7" s="4">
        <v>102</v>
      </c>
      <c r="G7" s="4">
        <f>ROUND(E7*3.25/100,0)-1</f>
        <v>437</v>
      </c>
      <c r="H7" s="4">
        <f>F7+G7</f>
        <v>539</v>
      </c>
    </row>
    <row r="8" spans="1:8" s="27" customFormat="1" ht="18" customHeight="1" x14ac:dyDescent="0.25">
      <c r="A8" s="24">
        <f>+A7+1</f>
        <v>2</v>
      </c>
      <c r="B8" s="25" t="s">
        <v>7</v>
      </c>
      <c r="C8" s="25" t="s">
        <v>16</v>
      </c>
      <c r="D8" s="24">
        <v>29</v>
      </c>
      <c r="E8" s="24">
        <v>474512</v>
      </c>
      <c r="F8" s="26">
        <v>3565</v>
      </c>
      <c r="G8" s="26">
        <f>ROUND(E8*3.25/100,0)-5</f>
        <v>15417</v>
      </c>
      <c r="H8" s="26">
        <f t="shared" ref="H8:H29" si="0">F8+G8</f>
        <v>18982</v>
      </c>
    </row>
    <row r="9" spans="1:8" s="27" customFormat="1" ht="18" customHeight="1" x14ac:dyDescent="0.25">
      <c r="A9" s="24">
        <f t="shared" ref="A9:A29" si="1">+A8+1</f>
        <v>3</v>
      </c>
      <c r="B9" s="25" t="s">
        <v>8</v>
      </c>
      <c r="C9" s="25" t="s">
        <v>16</v>
      </c>
      <c r="D9" s="24">
        <v>7</v>
      </c>
      <c r="E9" s="24">
        <v>11288</v>
      </c>
      <c r="F9" s="26">
        <v>87</v>
      </c>
      <c r="G9" s="26">
        <f t="shared" ref="G9:G30" si="2">ROUND(E9*3.25/100,0)-1</f>
        <v>366</v>
      </c>
      <c r="H9" s="26">
        <f t="shared" si="0"/>
        <v>453</v>
      </c>
    </row>
    <row r="10" spans="1:8" ht="18" customHeight="1" x14ac:dyDescent="0.25">
      <c r="A10" s="9">
        <f t="shared" si="1"/>
        <v>4</v>
      </c>
      <c r="B10" s="5" t="s">
        <v>9</v>
      </c>
      <c r="C10" s="10" t="s">
        <v>17</v>
      </c>
      <c r="D10" s="3">
        <v>4</v>
      </c>
      <c r="E10" s="11">
        <v>69186</v>
      </c>
      <c r="F10" s="4">
        <v>521</v>
      </c>
      <c r="G10" s="4">
        <f t="shared" si="2"/>
        <v>2248</v>
      </c>
      <c r="H10" s="4">
        <f t="shared" si="0"/>
        <v>2769</v>
      </c>
    </row>
    <row r="11" spans="1:8" ht="18" customHeight="1" x14ac:dyDescent="0.25">
      <c r="A11" s="9">
        <f t="shared" si="1"/>
        <v>5</v>
      </c>
      <c r="B11" s="5" t="s">
        <v>10</v>
      </c>
      <c r="C11" s="10" t="s">
        <v>18</v>
      </c>
      <c r="D11" s="3">
        <v>3</v>
      </c>
      <c r="E11" s="11">
        <v>32646</v>
      </c>
      <c r="F11" s="4">
        <v>247</v>
      </c>
      <c r="G11" s="4">
        <f t="shared" si="2"/>
        <v>1060</v>
      </c>
      <c r="H11" s="4">
        <f t="shared" si="0"/>
        <v>1307</v>
      </c>
    </row>
    <row r="12" spans="1:8" ht="18" customHeight="1" x14ac:dyDescent="0.25">
      <c r="A12" s="9">
        <f t="shared" si="1"/>
        <v>6</v>
      </c>
      <c r="B12" s="5" t="s">
        <v>11</v>
      </c>
      <c r="C12" s="10" t="s">
        <v>18</v>
      </c>
      <c r="D12" s="3">
        <v>1</v>
      </c>
      <c r="E12" s="11">
        <v>1889</v>
      </c>
      <c r="F12" s="4">
        <v>15</v>
      </c>
      <c r="G12" s="4">
        <f t="shared" si="2"/>
        <v>60</v>
      </c>
      <c r="H12" s="4">
        <f t="shared" si="0"/>
        <v>75</v>
      </c>
    </row>
    <row r="13" spans="1:8" ht="18" customHeight="1" x14ac:dyDescent="0.25">
      <c r="A13" s="9">
        <f t="shared" si="1"/>
        <v>7</v>
      </c>
      <c r="B13" s="5" t="s">
        <v>12</v>
      </c>
      <c r="C13" s="10" t="s">
        <v>19</v>
      </c>
      <c r="D13" s="3">
        <v>1</v>
      </c>
      <c r="E13" s="11">
        <v>18647</v>
      </c>
      <c r="F13" s="4">
        <v>140</v>
      </c>
      <c r="G13" s="4">
        <f t="shared" si="2"/>
        <v>605</v>
      </c>
      <c r="H13" s="4">
        <f t="shared" si="0"/>
        <v>745</v>
      </c>
    </row>
    <row r="14" spans="1:8" ht="18" customHeight="1" x14ac:dyDescent="0.25">
      <c r="A14" s="9">
        <f t="shared" si="1"/>
        <v>8</v>
      </c>
      <c r="B14" s="5" t="s">
        <v>13</v>
      </c>
      <c r="C14" s="10" t="s">
        <v>20</v>
      </c>
      <c r="D14" s="3">
        <v>2</v>
      </c>
      <c r="E14" s="11">
        <v>33757</v>
      </c>
      <c r="F14" s="4">
        <v>254</v>
      </c>
      <c r="G14" s="4">
        <f t="shared" si="2"/>
        <v>1096</v>
      </c>
      <c r="H14" s="4">
        <f t="shared" si="0"/>
        <v>1350</v>
      </c>
    </row>
    <row r="15" spans="1:8" ht="18" customHeight="1" x14ac:dyDescent="0.25">
      <c r="A15" s="9">
        <f t="shared" si="1"/>
        <v>9</v>
      </c>
      <c r="B15" s="5" t="s">
        <v>14</v>
      </c>
      <c r="C15" s="10" t="s">
        <v>20</v>
      </c>
      <c r="D15" s="3">
        <v>2</v>
      </c>
      <c r="E15" s="11">
        <v>33420</v>
      </c>
      <c r="F15" s="4">
        <v>252</v>
      </c>
      <c r="G15" s="4">
        <f t="shared" si="2"/>
        <v>1085</v>
      </c>
      <c r="H15" s="4">
        <f t="shared" si="0"/>
        <v>1337</v>
      </c>
    </row>
    <row r="16" spans="1:8" s="8" customFormat="1" ht="18" customHeight="1" x14ac:dyDescent="0.25">
      <c r="A16" s="9">
        <f t="shared" si="1"/>
        <v>10</v>
      </c>
      <c r="B16" s="10" t="s">
        <v>29</v>
      </c>
      <c r="C16" s="10" t="s">
        <v>30</v>
      </c>
      <c r="D16" s="9">
        <v>34</v>
      </c>
      <c r="E16" s="11">
        <v>407403</v>
      </c>
      <c r="F16" s="4">
        <v>3068</v>
      </c>
      <c r="G16" s="4">
        <f>ROUND(E16*3.25/100,0)-5</f>
        <v>13236</v>
      </c>
      <c r="H16" s="4">
        <f t="shared" si="0"/>
        <v>16304</v>
      </c>
    </row>
    <row r="17" spans="1:8" s="8" customFormat="1" ht="18" customHeight="1" x14ac:dyDescent="0.25">
      <c r="A17" s="9">
        <f t="shared" si="1"/>
        <v>11</v>
      </c>
      <c r="B17" s="10" t="s">
        <v>31</v>
      </c>
      <c r="C17" s="10" t="s">
        <v>30</v>
      </c>
      <c r="D17" s="9">
        <v>29</v>
      </c>
      <c r="E17" s="11">
        <v>93002</v>
      </c>
      <c r="F17" s="4">
        <v>715</v>
      </c>
      <c r="G17" s="4">
        <f t="shared" si="2"/>
        <v>3022</v>
      </c>
      <c r="H17" s="4">
        <f t="shared" si="0"/>
        <v>3737</v>
      </c>
    </row>
    <row r="18" spans="1:8" s="8" customFormat="1" ht="18" customHeight="1" x14ac:dyDescent="0.25">
      <c r="A18" s="9">
        <f t="shared" si="1"/>
        <v>12</v>
      </c>
      <c r="B18" s="10" t="s">
        <v>32</v>
      </c>
      <c r="C18" s="10" t="s">
        <v>33</v>
      </c>
      <c r="D18" s="9">
        <v>6</v>
      </c>
      <c r="E18" s="11">
        <v>49214</v>
      </c>
      <c r="F18" s="4">
        <v>372</v>
      </c>
      <c r="G18" s="4">
        <f t="shared" si="2"/>
        <v>1598</v>
      </c>
      <c r="H18" s="4">
        <f t="shared" si="0"/>
        <v>1970</v>
      </c>
    </row>
    <row r="19" spans="1:8" s="8" customFormat="1" ht="18" customHeight="1" x14ac:dyDescent="0.25">
      <c r="A19" s="9">
        <f t="shared" si="1"/>
        <v>13</v>
      </c>
      <c r="B19" s="10" t="s">
        <v>34</v>
      </c>
      <c r="C19" s="10" t="s">
        <v>35</v>
      </c>
      <c r="D19" s="9">
        <v>159</v>
      </c>
      <c r="E19" s="11">
        <v>1678970</v>
      </c>
      <c r="F19" s="4">
        <v>12655</v>
      </c>
      <c r="G19" s="4">
        <f>ROUND(E19*3.25/100,0)-5</f>
        <v>54562</v>
      </c>
      <c r="H19" s="4">
        <f t="shared" si="0"/>
        <v>67217</v>
      </c>
    </row>
    <row r="20" spans="1:8" s="8" customFormat="1" ht="18" customHeight="1" x14ac:dyDescent="0.25">
      <c r="A20" s="9">
        <f t="shared" si="1"/>
        <v>14</v>
      </c>
      <c r="B20" s="10" t="s">
        <v>36</v>
      </c>
      <c r="C20" s="10" t="s">
        <v>35</v>
      </c>
      <c r="D20" s="9">
        <v>42</v>
      </c>
      <c r="E20" s="11">
        <v>145619</v>
      </c>
      <c r="F20" s="4">
        <v>1108</v>
      </c>
      <c r="G20" s="4">
        <f t="shared" si="2"/>
        <v>4732</v>
      </c>
      <c r="H20" s="4">
        <f t="shared" si="0"/>
        <v>5840</v>
      </c>
    </row>
    <row r="21" spans="1:8" s="8" customFormat="1" ht="18" customHeight="1" x14ac:dyDescent="0.25">
      <c r="A21" s="9">
        <f t="shared" si="1"/>
        <v>15</v>
      </c>
      <c r="B21" s="10" t="s">
        <v>37</v>
      </c>
      <c r="C21" s="10" t="s">
        <v>38</v>
      </c>
      <c r="D21" s="9">
        <v>23</v>
      </c>
      <c r="E21" s="11">
        <v>237786</v>
      </c>
      <c r="F21" s="4">
        <v>1796</v>
      </c>
      <c r="G21" s="4">
        <f>ROUND(E21*3.25/100,0)-5</f>
        <v>7723</v>
      </c>
      <c r="H21" s="4">
        <f t="shared" si="0"/>
        <v>9519</v>
      </c>
    </row>
    <row r="22" spans="1:8" s="8" customFormat="1" ht="18" customHeight="1" x14ac:dyDescent="0.25">
      <c r="A22" s="9">
        <f t="shared" si="1"/>
        <v>16</v>
      </c>
      <c r="B22" s="10" t="s">
        <v>39</v>
      </c>
      <c r="C22" s="10" t="s">
        <v>38</v>
      </c>
      <c r="D22" s="9">
        <v>19</v>
      </c>
      <c r="E22" s="11">
        <v>51889</v>
      </c>
      <c r="F22" s="4">
        <v>400</v>
      </c>
      <c r="G22" s="4">
        <f t="shared" si="2"/>
        <v>1685</v>
      </c>
      <c r="H22" s="4">
        <f t="shared" si="0"/>
        <v>2085</v>
      </c>
    </row>
    <row r="23" spans="1:8" s="8" customFormat="1" ht="18" customHeight="1" x14ac:dyDescent="0.25">
      <c r="A23" s="9">
        <f t="shared" si="1"/>
        <v>17</v>
      </c>
      <c r="B23" s="10" t="s">
        <v>40</v>
      </c>
      <c r="C23" s="10" t="s">
        <v>41</v>
      </c>
      <c r="D23" s="9">
        <v>2</v>
      </c>
      <c r="E23" s="11">
        <v>20958</v>
      </c>
      <c r="F23" s="4">
        <v>158</v>
      </c>
      <c r="G23" s="4">
        <f t="shared" si="2"/>
        <v>680</v>
      </c>
      <c r="H23" s="4">
        <f t="shared" si="0"/>
        <v>838</v>
      </c>
    </row>
    <row r="24" spans="1:8" s="8" customFormat="1" ht="18" customHeight="1" x14ac:dyDescent="0.25">
      <c r="A24" s="9">
        <f t="shared" si="1"/>
        <v>18</v>
      </c>
      <c r="B24" s="10" t="s">
        <v>42</v>
      </c>
      <c r="C24" s="10" t="s">
        <v>43</v>
      </c>
      <c r="D24" s="9">
        <v>79</v>
      </c>
      <c r="E24" s="11">
        <v>886029</v>
      </c>
      <c r="F24" s="4">
        <v>6672</v>
      </c>
      <c r="G24" s="4">
        <f>ROUND(E24*3.25/100,0)-4</f>
        <v>28792</v>
      </c>
      <c r="H24" s="4">
        <f t="shared" si="0"/>
        <v>35464</v>
      </c>
    </row>
    <row r="25" spans="1:8" s="8" customFormat="1" ht="18" customHeight="1" x14ac:dyDescent="0.25">
      <c r="A25" s="9">
        <f t="shared" si="1"/>
        <v>19</v>
      </c>
      <c r="B25" s="10" t="s">
        <v>44</v>
      </c>
      <c r="C25" s="10" t="s">
        <v>43</v>
      </c>
      <c r="D25" s="9">
        <v>33</v>
      </c>
      <c r="E25" s="11">
        <v>40998</v>
      </c>
      <c r="F25" s="4">
        <v>323</v>
      </c>
      <c r="G25" s="4">
        <f t="shared" si="2"/>
        <v>1331</v>
      </c>
      <c r="H25" s="4">
        <f t="shared" si="0"/>
        <v>1654</v>
      </c>
    </row>
    <row r="26" spans="1:8" s="8" customFormat="1" ht="18" customHeight="1" x14ac:dyDescent="0.25">
      <c r="A26" s="9">
        <f t="shared" si="1"/>
        <v>20</v>
      </c>
      <c r="B26" s="10" t="s">
        <v>45</v>
      </c>
      <c r="C26" s="10" t="s">
        <v>46</v>
      </c>
      <c r="D26" s="9">
        <v>1</v>
      </c>
      <c r="E26" s="11">
        <v>8642</v>
      </c>
      <c r="F26" s="4">
        <v>65</v>
      </c>
      <c r="G26" s="4">
        <f t="shared" si="2"/>
        <v>280</v>
      </c>
      <c r="H26" s="4">
        <f t="shared" si="0"/>
        <v>345</v>
      </c>
    </row>
    <row r="27" spans="1:8" s="8" customFormat="1" ht="18" customHeight="1" x14ac:dyDescent="0.25">
      <c r="A27" s="9">
        <f t="shared" si="1"/>
        <v>21</v>
      </c>
      <c r="B27" s="10" t="s">
        <v>47</v>
      </c>
      <c r="C27" s="10" t="s">
        <v>48</v>
      </c>
      <c r="D27" s="9">
        <v>1</v>
      </c>
      <c r="E27" s="11">
        <v>11134</v>
      </c>
      <c r="F27" s="4">
        <v>84</v>
      </c>
      <c r="G27" s="4">
        <f t="shared" si="2"/>
        <v>361</v>
      </c>
      <c r="H27" s="4">
        <f t="shared" si="0"/>
        <v>445</v>
      </c>
    </row>
    <row r="28" spans="1:8" s="8" customFormat="1" ht="18" customHeight="1" x14ac:dyDescent="0.25">
      <c r="A28" s="9">
        <f t="shared" si="1"/>
        <v>22</v>
      </c>
      <c r="B28" s="10" t="s">
        <v>49</v>
      </c>
      <c r="C28" s="10" t="s">
        <v>50</v>
      </c>
      <c r="D28" s="9">
        <v>12</v>
      </c>
      <c r="E28" s="11">
        <v>30633</v>
      </c>
      <c r="F28" s="4">
        <v>235</v>
      </c>
      <c r="G28" s="4">
        <f t="shared" si="2"/>
        <v>995</v>
      </c>
      <c r="H28" s="4">
        <f t="shared" si="0"/>
        <v>1230</v>
      </c>
    </row>
    <row r="29" spans="1:8" s="8" customFormat="1" ht="18" customHeight="1" x14ac:dyDescent="0.25">
      <c r="A29" s="9">
        <f t="shared" si="1"/>
        <v>23</v>
      </c>
      <c r="B29" s="10" t="s">
        <v>51</v>
      </c>
      <c r="C29" s="10" t="s">
        <v>52</v>
      </c>
      <c r="D29" s="9">
        <v>6</v>
      </c>
      <c r="E29" s="11">
        <v>81164</v>
      </c>
      <c r="F29" s="4">
        <v>612</v>
      </c>
      <c r="G29" s="4">
        <f t="shared" si="2"/>
        <v>2637</v>
      </c>
      <c r="H29" s="4">
        <f t="shared" si="0"/>
        <v>3249</v>
      </c>
    </row>
    <row r="30" spans="1:8" s="8" customFormat="1" ht="18" customHeight="1" x14ac:dyDescent="0.25">
      <c r="A30" s="11">
        <v>24</v>
      </c>
      <c r="B30" s="10" t="s">
        <v>34</v>
      </c>
      <c r="C30" s="10" t="s">
        <v>35</v>
      </c>
      <c r="D30" s="11">
        <v>3</v>
      </c>
      <c r="E30" s="11">
        <v>34551</v>
      </c>
      <c r="F30" s="4">
        <v>260</v>
      </c>
      <c r="G30" s="4">
        <f t="shared" si="2"/>
        <v>1122</v>
      </c>
      <c r="H30" s="4">
        <f>+G30+F30</f>
        <v>1382</v>
      </c>
    </row>
    <row r="31" spans="1:8" s="8" customFormat="1" ht="18" customHeight="1" x14ac:dyDescent="0.25">
      <c r="A31" s="19"/>
      <c r="B31" s="20" t="s">
        <v>24</v>
      </c>
      <c r="C31" s="21"/>
      <c r="D31" s="20">
        <f>SUM(D7:D30)</f>
        <v>499</v>
      </c>
      <c r="E31" s="20">
        <f>SUM(E7:E30)</f>
        <v>4466810</v>
      </c>
      <c r="F31" s="20">
        <f t="shared" ref="F31:H31" si="3">SUM(F7:F30)</f>
        <v>33706</v>
      </c>
      <c r="G31" s="20">
        <f t="shared" si="3"/>
        <v>145130</v>
      </c>
      <c r="H31" s="20">
        <f t="shared" si="3"/>
        <v>178836</v>
      </c>
    </row>
    <row r="32" spans="1:8" ht="15" x14ac:dyDescent="0.25">
      <c r="H32" s="18">
        <v>178836</v>
      </c>
    </row>
    <row r="33" spans="5:8" ht="15" x14ac:dyDescent="0.25">
      <c r="E33" s="1"/>
      <c r="F33" s="1"/>
      <c r="G33" s="1"/>
      <c r="H33" s="16"/>
    </row>
    <row r="34" spans="5:8" ht="15" x14ac:dyDescent="0.25">
      <c r="H34" s="17"/>
    </row>
    <row r="36" spans="5:8" x14ac:dyDescent="0.25">
      <c r="F36" s="2"/>
      <c r="G36" s="2"/>
    </row>
  </sheetData>
  <mergeCells count="1">
    <mergeCell ref="F5:G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ESIC Summary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Selvadurai S</dc:creator>
  <cp:lastModifiedBy>Madhusudan</cp:lastModifiedBy>
  <dcterms:created xsi:type="dcterms:W3CDTF">2022-01-08T09:02:07Z</dcterms:created>
  <dcterms:modified xsi:type="dcterms:W3CDTF">2022-01-29T13:11:58Z</dcterms:modified>
</cp:coreProperties>
</file>